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VILCUN\"/>
    </mc:Choice>
  </mc:AlternateContent>
  <bookViews>
    <workbookView xWindow="0" yWindow="0" windowWidth="19200" windowHeight="7305"/>
  </bookViews>
  <sheets>
    <sheet name="trebol ballic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1" l="1"/>
  <c r="G51" i="1"/>
  <c r="G49" i="1"/>
  <c r="G48" i="1"/>
  <c r="G47" i="1"/>
  <c r="G46" i="1"/>
  <c r="G44" i="1"/>
  <c r="G43" i="1"/>
  <c r="G37" i="1"/>
  <c r="G36" i="1"/>
  <c r="G35" i="1"/>
  <c r="G34" i="1"/>
  <c r="G33" i="1"/>
  <c r="G32" i="1"/>
  <c r="G22" i="1"/>
  <c r="G21" i="1"/>
  <c r="G23" i="1" s="1"/>
  <c r="G12" i="1"/>
  <c r="G38" i="1" l="1"/>
  <c r="C79" i="1" s="1"/>
  <c r="G53" i="1"/>
  <c r="D87" i="1"/>
  <c r="G60" i="1" l="1"/>
  <c r="C80" i="1"/>
  <c r="C77" i="1"/>
  <c r="C81" i="1"/>
  <c r="C78" i="1" l="1"/>
  <c r="G63" i="1"/>
  <c r="G61" i="1" l="1"/>
  <c r="C82" i="1" s="1"/>
  <c r="G62" i="1" l="1"/>
  <c r="D88" i="1" s="1"/>
  <c r="C83" i="1"/>
  <c r="D77" i="1" s="1"/>
  <c r="C88" i="1" l="1"/>
  <c r="E88" i="1"/>
  <c r="G64" i="1"/>
  <c r="D82" i="1"/>
  <c r="D80" i="1"/>
  <c r="D81" i="1"/>
  <c r="D79" i="1"/>
  <c r="D83" i="1" l="1"/>
</calcChain>
</file>

<file path=xl/sharedStrings.xml><?xml version="1.0" encoding="utf-8"?>
<sst xmlns="http://schemas.openxmlformats.org/spreadsheetml/2006/main" count="152" uniqueCount="99">
  <si>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</si>
  <si>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</si>
  <si>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</si>
  <si>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</si>
  <si>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</si>
  <si>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</si>
  <si>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</si>
  <si>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</si>
  <si>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</si>
  <si>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</si>
  <si>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</si>
  <si>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</si>
  <si>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</si>
  <si>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</si>
  <si>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</si>
  <si>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</si>
  <si>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</si>
  <si>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</si>
  <si>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</si>
  <si>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</si>
  <si>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</si>
  <si>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</si>
  <si>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</si>
  <si>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</si>
  <si>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</si>
  <si>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</si>
  <si>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</si>
  <si>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</si>
  <si>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</si>
  <si>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</si>
  <si>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</si>
  <si>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</si>
  <si>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</si>
  <si>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</si>
  <si>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</si>
  <si>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</si>
  <si>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</si>
  <si>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</si>
  <si>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</si>
  <si>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</si>
  <si>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</si>
  <si>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</si>
  <si>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</si>
  <si>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</si>
  <si>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</si>
  <si>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</si>
  <si>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</si>
  <si>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</si>
  <si>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</si>
  <si>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</si>
  <si>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</si>
  <si>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</si>
  <si>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</si>
  <si>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</si>
  <si>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</si>
  <si>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</si>
  <si>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</si>
  <si>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 xml:space="preserve"> </t>
  </si>
  <si>
    <t>Rastraje</t>
  </si>
  <si>
    <t>kg</t>
  </si>
  <si>
    <t>Lt</t>
  </si>
  <si>
    <t>PRADERA BIANUAL</t>
  </si>
  <si>
    <t>BALLICA-TREBOL</t>
  </si>
  <si>
    <t>ARAUCANIA</t>
  </si>
  <si>
    <t>VILCÚN</t>
  </si>
  <si>
    <t>INTERNO-FORRAJE</t>
  </si>
  <si>
    <t>Nov-Mar</t>
  </si>
  <si>
    <t>SEQUÍA</t>
  </si>
  <si>
    <t>Mano de Obra Siembra</t>
  </si>
  <si>
    <t>Aplicación Herbicida</t>
  </si>
  <si>
    <t>Barbecho Químico</t>
  </si>
  <si>
    <t>Vibrocultivador</t>
  </si>
  <si>
    <t>Rodon</t>
  </si>
  <si>
    <t>Aplicación Urea/Potasio</t>
  </si>
  <si>
    <t>Siembra</t>
  </si>
  <si>
    <t>SEMILLA</t>
  </si>
  <si>
    <t>Ballica Nui</t>
  </si>
  <si>
    <t>Trébol blanco Huia</t>
  </si>
  <si>
    <t>FERTILIZANTES</t>
  </si>
  <si>
    <t>Can 27</t>
  </si>
  <si>
    <t>Kg</t>
  </si>
  <si>
    <t>Septiembre</t>
  </si>
  <si>
    <t>Superfosfato Triple</t>
  </si>
  <si>
    <t>Marzo</t>
  </si>
  <si>
    <t>Muriato de Potasio</t>
  </si>
  <si>
    <t>Soprocal</t>
  </si>
  <si>
    <t>HERBICIDAS</t>
  </si>
  <si>
    <t>MCPA</t>
  </si>
  <si>
    <t>Master 25 CS</t>
  </si>
  <si>
    <t>JH</t>
  </si>
  <si>
    <t>Marzo-Septiembre</t>
  </si>
  <si>
    <t>Octubre-Noviembre</t>
  </si>
  <si>
    <t>Septiembre-Octubre</t>
  </si>
  <si>
    <t>$/há</t>
  </si>
  <si>
    <t>RENDIMIENTO (Fardos/ha)</t>
  </si>
  <si>
    <t>PRECIO ESPERADO ($/fardos)</t>
  </si>
  <si>
    <t>Costo unitario ($/ Fardos) (*)</t>
  </si>
  <si>
    <t>ESCENARIOS COSTO UNITARIO  ($/unidades)</t>
  </si>
  <si>
    <t>Rendimiento  (Fardos/há)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</si>
</sst>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[$-C0A]mmmm\-yy;@"/>
    <numFmt numFmtId="167" formatCode="_-* #,##0.00_-;\-* #,##0.00_-;_-* &quot;-&quot;??_-;_-@_-"/>
    <numFmt numFmtId="168" formatCode="_-* #,##0_-;\-* #,##0_-;_-* &quot;-&quot;??_-;_-@_-"/>
    <numFmt numFmtId="169" formatCode="_-* #,##0.0_-;\-* #,##0.0_-;_-* &quot;-&quot;??_-;_-@_-"/>
    <numFmt numFmtId="170" formatCode="#,##0_ ;\-#,##0\ 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7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0" fontId="13" fillId="0" borderId="17"/>
    <xf numFmtId="43" fontId="15" fillId="0" borderId="0" applyFont="0" applyFill="0" applyBorder="0" applyAlignment="0" applyProtection="0"/>
    <xf numFmtId="167" fontId="15" fillId="0" borderId="17" applyFont="0" applyFill="0" applyBorder="0" applyAlignment="0" applyProtection="0"/>
  </cellStyleXfs>
  <cellXfs count="16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7" xfId="0" applyFont="1" applyFill="1" applyBorder="1" applyAlignment="1"/>
    <xf numFmtId="0" fontId="9" fillId="6" borderId="17" xfId="0" applyFont="1" applyFill="1" applyBorder="1" applyAlignment="1"/>
    <xf numFmtId="3" fontId="7" fillId="2" borderId="5" xfId="0" applyNumberFormat="1" applyFont="1" applyFill="1" applyBorder="1" applyAlignment="1">
      <alignment vertical="center"/>
    </xf>
    <xf numFmtId="165" fontId="7" fillId="2" borderId="5" xfId="0" applyNumberFormat="1" applyFont="1" applyFill="1" applyBorder="1" applyAlignment="1">
      <alignment vertical="center"/>
    </xf>
    <xf numFmtId="0" fontId="4" fillId="6" borderId="17" xfId="0" applyFont="1" applyFill="1" applyBorder="1" applyAlignment="1">
      <alignment vertical="center"/>
    </xf>
    <xf numFmtId="0" fontId="9" fillId="2" borderId="17" xfId="0" applyFont="1" applyFill="1" applyBorder="1" applyAlignment="1"/>
    <xf numFmtId="0" fontId="0" fillId="2" borderId="19" xfId="0" applyFont="1" applyFill="1" applyBorder="1" applyAlignment="1"/>
    <xf numFmtId="49" fontId="0" fillId="2" borderId="17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10" fillId="2" borderId="17" xfId="0" applyFont="1" applyFill="1" applyBorder="1" applyAlignment="1">
      <alignment vertical="center"/>
    </xf>
    <xf numFmtId="49" fontId="7" fillId="7" borderId="21" xfId="0" applyNumberFormat="1" applyFont="1" applyFill="1" applyBorder="1" applyAlignment="1">
      <alignment vertical="center"/>
    </xf>
    <xf numFmtId="49" fontId="7" fillId="2" borderId="23" xfId="0" applyNumberFormat="1" applyFont="1" applyFill="1" applyBorder="1" applyAlignment="1">
      <alignment vertical="center"/>
    </xf>
    <xf numFmtId="9" fontId="9" fillId="2" borderId="24" xfId="0" applyNumberFormat="1" applyFont="1" applyFill="1" applyBorder="1" applyAlignment="1"/>
    <xf numFmtId="49" fontId="7" fillId="7" borderId="25" xfId="0" applyNumberFormat="1" applyFont="1" applyFill="1" applyBorder="1" applyAlignment="1">
      <alignment vertical="center"/>
    </xf>
    <xf numFmtId="165" fontId="7" fillId="7" borderId="26" xfId="0" applyNumberFormat="1" applyFont="1" applyFill="1" applyBorder="1" applyAlignment="1">
      <alignment vertical="center"/>
    </xf>
    <xf numFmtId="9" fontId="7" fillId="7" borderId="27" xfId="0" applyNumberFormat="1" applyFont="1" applyFill="1" applyBorder="1" applyAlignment="1">
      <alignment vertical="center"/>
    </xf>
    <xf numFmtId="0" fontId="9" fillId="8" borderId="30" xfId="0" applyFont="1" applyFill="1" applyBorder="1" applyAlignment="1"/>
    <xf numFmtId="0" fontId="9" fillId="2" borderId="17" xfId="0" applyFont="1" applyFill="1" applyBorder="1" applyAlignment="1">
      <alignment vertical="center"/>
    </xf>
    <xf numFmtId="49" fontId="9" fillId="2" borderId="17" xfId="0" applyNumberFormat="1" applyFont="1" applyFill="1" applyBorder="1" applyAlignment="1">
      <alignment vertical="center"/>
    </xf>
    <xf numFmtId="49" fontId="7" fillId="2" borderId="31" xfId="0" applyNumberFormat="1" applyFont="1" applyFill="1" applyBorder="1" applyAlignment="1">
      <alignment vertical="center"/>
    </xf>
    <xf numFmtId="0" fontId="9" fillId="2" borderId="32" xfId="0" applyFont="1" applyFill="1" applyBorder="1" applyAlignment="1"/>
    <xf numFmtId="0" fontId="9" fillId="2" borderId="33" xfId="0" applyFont="1" applyFill="1" applyBorder="1" applyAlignment="1"/>
    <xf numFmtId="49" fontId="9" fillId="2" borderId="34" xfId="0" applyNumberFormat="1" applyFont="1" applyFill="1" applyBorder="1" applyAlignment="1">
      <alignment vertical="center"/>
    </xf>
    <xf numFmtId="0" fontId="9" fillId="2" borderId="35" xfId="0" applyFont="1" applyFill="1" applyBorder="1" applyAlignment="1"/>
    <xf numFmtId="49" fontId="9" fillId="2" borderId="36" xfId="0" applyNumberFormat="1" applyFont="1" applyFill="1" applyBorder="1" applyAlignment="1">
      <alignment vertical="center"/>
    </xf>
    <xf numFmtId="0" fontId="9" fillId="2" borderId="37" xfId="0" applyFont="1" applyFill="1" applyBorder="1" applyAlignment="1"/>
    <xf numFmtId="0" fontId="9" fillId="2" borderId="38" xfId="0" applyFont="1" applyFill="1" applyBorder="1" applyAlignment="1"/>
    <xf numFmtId="0" fontId="7" fillId="6" borderId="17" xfId="0" applyFont="1" applyFill="1" applyBorder="1" applyAlignment="1">
      <alignment vertical="center"/>
    </xf>
    <xf numFmtId="165" fontId="7" fillId="7" borderId="27" xfId="0" applyNumberFormat="1" applyFont="1" applyFill="1" applyBorder="1" applyAlignment="1">
      <alignment vertical="center"/>
    </xf>
    <xf numFmtId="0" fontId="0" fillId="0" borderId="17" xfId="0" applyNumberFormat="1" applyFont="1" applyBorder="1" applyAlignment="1"/>
    <xf numFmtId="49" fontId="2" fillId="2" borderId="41" xfId="0" applyNumberFormat="1" applyFont="1" applyFill="1" applyBorder="1" applyAlignment="1">
      <alignment horizontal="center"/>
    </xf>
    <xf numFmtId="3" fontId="2" fillId="2" borderId="4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right"/>
    </xf>
    <xf numFmtId="164" fontId="1" fillId="2" borderId="17" xfId="0" applyNumberFormat="1" applyFont="1" applyFill="1" applyBorder="1" applyAlignment="1">
      <alignment horizontal="right" vertical="center"/>
    </xf>
    <xf numFmtId="164" fontId="11" fillId="2" borderId="17" xfId="0" applyNumberFormat="1" applyFont="1" applyFill="1" applyBorder="1" applyAlignment="1">
      <alignment horizontal="right" vertical="center"/>
    </xf>
    <xf numFmtId="0" fontId="9" fillId="2" borderId="17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7" fillId="7" borderId="40" xfId="0" applyNumberFormat="1" applyFont="1" applyFill="1" applyBorder="1" applyAlignment="1">
      <alignment vertical="center"/>
    </xf>
    <xf numFmtId="49" fontId="7" fillId="7" borderId="18" xfId="0" applyNumberFormat="1" applyFont="1" applyFill="1" applyBorder="1" applyAlignment="1">
      <alignment horizontal="center" vertical="center"/>
    </xf>
    <xf numFmtId="49" fontId="9" fillId="7" borderId="22" xfId="0" applyNumberFormat="1" applyFont="1" applyFill="1" applyBorder="1" applyAlignment="1">
      <alignment horizontal="center"/>
    </xf>
    <xf numFmtId="0" fontId="2" fillId="0" borderId="48" xfId="0" applyFont="1" applyBorder="1" applyAlignment="1">
      <alignment horizontal="right" vertical="center"/>
    </xf>
    <xf numFmtId="168" fontId="2" fillId="0" borderId="48" xfId="3" applyNumberFormat="1" applyFont="1" applyBorder="1" applyAlignment="1">
      <alignment horizontal="right" vertical="center"/>
    </xf>
    <xf numFmtId="3" fontId="16" fillId="0" borderId="41" xfId="0" applyNumberFormat="1" applyFont="1" applyBorder="1" applyAlignment="1">
      <alignment horizontal="center"/>
    </xf>
    <xf numFmtId="0" fontId="14" fillId="0" borderId="48" xfId="0" applyFont="1" applyBorder="1" applyAlignment="1">
      <alignment vertical="center"/>
    </xf>
    <xf numFmtId="0" fontId="2" fillId="0" borderId="48" xfId="0" applyFont="1" applyBorder="1" applyAlignment="1">
      <alignment horizontal="center" vertical="center"/>
    </xf>
    <xf numFmtId="170" fontId="2" fillId="0" borderId="48" xfId="3" applyNumberFormat="1" applyFont="1" applyBorder="1" applyAlignment="1">
      <alignment vertical="center"/>
    </xf>
    <xf numFmtId="168" fontId="2" fillId="0" borderId="48" xfId="3" applyNumberFormat="1" applyFont="1" applyBorder="1" applyAlignment="1">
      <alignment vertical="center"/>
    </xf>
    <xf numFmtId="0" fontId="2" fillId="0" borderId="48" xfId="0" applyFont="1" applyFill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0" fillId="2" borderId="49" xfId="0" applyFont="1" applyFill="1" applyBorder="1" applyAlignment="1"/>
    <xf numFmtId="49" fontId="2" fillId="2" borderId="41" xfId="0" applyNumberFormat="1" applyFont="1" applyFill="1" applyBorder="1" applyAlignment="1">
      <alignment vertical="center" wrapText="1"/>
    </xf>
    <xf numFmtId="0" fontId="0" fillId="2" borderId="49" xfId="0" applyFont="1" applyFill="1" applyBorder="1" applyAlignment="1">
      <alignment horizontal="right"/>
    </xf>
    <xf numFmtId="0" fontId="16" fillId="0" borderId="41" xfId="0" applyFont="1" applyFill="1" applyBorder="1" applyAlignment="1">
      <alignment horizontal="right" vertical="center"/>
    </xf>
    <xf numFmtId="0" fontId="2" fillId="0" borderId="41" xfId="0" applyFont="1" applyBorder="1" applyAlignment="1">
      <alignment horizontal="right" vertical="center"/>
    </xf>
    <xf numFmtId="17" fontId="2" fillId="0" borderId="41" xfId="0" applyNumberFormat="1" applyFont="1" applyBorder="1" applyAlignment="1">
      <alignment horizontal="right" vertical="center"/>
    </xf>
    <xf numFmtId="168" fontId="2" fillId="0" borderId="41" xfId="3" applyNumberFormat="1" applyFont="1" applyBorder="1" applyAlignment="1">
      <alignment horizontal="right" vertical="center"/>
    </xf>
    <xf numFmtId="166" fontId="2" fillId="0" borderId="41" xfId="0" applyNumberFormat="1" applyFont="1" applyBorder="1" applyAlignment="1">
      <alignment horizontal="right" vertical="center"/>
    </xf>
    <xf numFmtId="169" fontId="17" fillId="0" borderId="41" xfId="2" applyNumberFormat="1" applyFont="1" applyBorder="1" applyAlignment="1">
      <alignment horizontal="right"/>
    </xf>
    <xf numFmtId="3" fontId="16" fillId="0" borderId="41" xfId="0" applyNumberFormat="1" applyFont="1" applyBorder="1" applyAlignment="1">
      <alignment horizontal="right"/>
    </xf>
    <xf numFmtId="3" fontId="16" fillId="0" borderId="41" xfId="0" applyNumberFormat="1" applyFont="1" applyFill="1" applyBorder="1"/>
    <xf numFmtId="3" fontId="17" fillId="0" borderId="41" xfId="0" applyNumberFormat="1" applyFont="1" applyBorder="1" applyAlignment="1">
      <alignment horizontal="left"/>
    </xf>
    <xf numFmtId="49" fontId="3" fillId="3" borderId="41" xfId="0" applyNumberFormat="1" applyFont="1" applyFill="1" applyBorder="1" applyAlignment="1">
      <alignment vertical="center"/>
    </xf>
    <xf numFmtId="0" fontId="3" fillId="3" borderId="41" xfId="0" applyFont="1" applyFill="1" applyBorder="1" applyAlignment="1">
      <alignment horizontal="center" vertical="center"/>
    </xf>
    <xf numFmtId="3" fontId="16" fillId="0" borderId="41" xfId="0" applyNumberFormat="1" applyFont="1" applyBorder="1" applyAlignment="1" applyProtection="1">
      <alignment horizontal="right"/>
      <protection hidden="1"/>
    </xf>
    <xf numFmtId="0" fontId="3" fillId="3" borderId="41" xfId="0" applyFont="1" applyFill="1" applyBorder="1" applyAlignment="1">
      <alignment horizontal="right" vertical="center"/>
    </xf>
    <xf numFmtId="3" fontId="3" fillId="3" borderId="41" xfId="0" applyNumberFormat="1" applyFont="1" applyFill="1" applyBorder="1" applyAlignment="1">
      <alignment horizontal="right" vertical="center"/>
    </xf>
    <xf numFmtId="170" fontId="2" fillId="0" borderId="48" xfId="3" applyNumberFormat="1" applyFont="1" applyBorder="1" applyAlignment="1">
      <alignment horizontal="right" vertical="center"/>
    </xf>
    <xf numFmtId="3" fontId="2" fillId="0" borderId="48" xfId="0" applyNumberFormat="1" applyFont="1" applyBorder="1" applyAlignment="1">
      <alignment horizontal="right" vertical="center"/>
    </xf>
    <xf numFmtId="168" fontId="2" fillId="9" borderId="41" xfId="3" applyNumberFormat="1" applyFont="1" applyFill="1" applyBorder="1" applyAlignment="1">
      <alignment horizontal="right" vertical="center"/>
    </xf>
    <xf numFmtId="0" fontId="15" fillId="9" borderId="0" xfId="0" applyNumberFormat="1" applyFont="1" applyFill="1" applyAlignment="1"/>
    <xf numFmtId="0" fontId="0" fillId="9" borderId="0" xfId="0" applyNumberFormat="1" applyFont="1" applyFill="1" applyAlignment="1"/>
    <xf numFmtId="169" fontId="16" fillId="9" borderId="41" xfId="2" applyNumberFormat="1" applyFont="1" applyFill="1" applyBorder="1" applyAlignment="1">
      <alignment horizontal="right"/>
    </xf>
    <xf numFmtId="3" fontId="16" fillId="9" borderId="41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/>
    <xf numFmtId="0" fontId="2" fillId="2" borderId="60" xfId="0" applyFont="1" applyFill="1" applyBorder="1" applyAlignment="1"/>
    <xf numFmtId="49" fontId="18" fillId="3" borderId="41" xfId="0" applyNumberFormat="1" applyFont="1" applyFill="1" applyBorder="1" applyAlignment="1">
      <alignment vertical="center" wrapText="1"/>
    </xf>
    <xf numFmtId="0" fontId="2" fillId="2" borderId="51" xfId="0" applyFont="1" applyFill="1" applyBorder="1" applyAlignment="1"/>
    <xf numFmtId="0" fontId="2" fillId="2" borderId="50" xfId="0" applyFont="1" applyFill="1" applyBorder="1" applyAlignment="1">
      <alignment wrapText="1"/>
    </xf>
    <xf numFmtId="14" fontId="2" fillId="2" borderId="50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6" xfId="0" applyFont="1" applyFill="1" applyBorder="1" applyAlignment="1"/>
    <xf numFmtId="0" fontId="2" fillId="2" borderId="50" xfId="0" applyFont="1" applyFill="1" applyBorder="1" applyAlignment="1">
      <alignment horizontal="right" wrapText="1"/>
    </xf>
    <xf numFmtId="0" fontId="2" fillId="2" borderId="8" xfId="0" applyFont="1" applyFill="1" applyBorder="1" applyAlignment="1"/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right"/>
    </xf>
    <xf numFmtId="49" fontId="18" fillId="5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right" vertical="center"/>
    </xf>
    <xf numFmtId="3" fontId="2" fillId="2" borderId="9" xfId="0" applyNumberFormat="1" applyFont="1" applyFill="1" applyBorder="1" applyAlignment="1"/>
    <xf numFmtId="3" fontId="2" fillId="2" borderId="9" xfId="0" applyNumberFormat="1" applyFont="1" applyFill="1" applyBorder="1" applyAlignment="1">
      <alignment horizontal="right"/>
    </xf>
    <xf numFmtId="49" fontId="18" fillId="5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49" fontId="18" fillId="3" borderId="12" xfId="0" applyNumberFormat="1" applyFont="1" applyFill="1" applyBorder="1" applyAlignment="1">
      <alignment horizontal="center" vertical="center"/>
    </xf>
    <xf numFmtId="49" fontId="18" fillId="3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3" fontId="3" fillId="3" borderId="12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/>
    <xf numFmtId="0" fontId="2" fillId="2" borderId="15" xfId="0" applyFont="1" applyFill="1" applyBorder="1" applyAlignment="1"/>
    <xf numFmtId="3" fontId="2" fillId="2" borderId="15" xfId="0" applyNumberFormat="1" applyFont="1" applyFill="1" applyBorder="1" applyAlignment="1"/>
    <xf numFmtId="3" fontId="2" fillId="2" borderId="15" xfId="0" applyNumberFormat="1" applyFont="1" applyFill="1" applyBorder="1" applyAlignment="1">
      <alignment horizontal="right"/>
    </xf>
    <xf numFmtId="49" fontId="18" fillId="3" borderId="42" xfId="0" applyNumberFormat="1" applyFont="1" applyFill="1" applyBorder="1" applyAlignment="1">
      <alignment horizontal="center" vertical="center"/>
    </xf>
    <xf numFmtId="49" fontId="18" fillId="3" borderId="42" xfId="0" applyNumberFormat="1" applyFont="1" applyFill="1" applyBorder="1" applyAlignment="1">
      <alignment horizontal="center" vertical="center" wrapText="1"/>
    </xf>
    <xf numFmtId="0" fontId="2" fillId="2" borderId="43" xfId="0" applyFont="1" applyFill="1" applyBorder="1" applyAlignment="1"/>
    <xf numFmtId="0" fontId="2" fillId="2" borderId="44" xfId="0" applyFont="1" applyFill="1" applyBorder="1" applyAlignment="1"/>
    <xf numFmtId="3" fontId="2" fillId="2" borderId="44" xfId="0" applyNumberFormat="1" applyFont="1" applyFill="1" applyBorder="1" applyAlignment="1"/>
    <xf numFmtId="3" fontId="2" fillId="2" borderId="44" xfId="0" applyNumberFormat="1" applyFont="1" applyFill="1" applyBorder="1" applyAlignment="1">
      <alignment horizontal="right"/>
    </xf>
    <xf numFmtId="49" fontId="18" fillId="3" borderId="42" xfId="0" applyNumberFormat="1" applyFont="1" applyFill="1" applyBorder="1" applyAlignment="1">
      <alignment horizontal="right" vertical="center" wrapText="1"/>
    </xf>
    <xf numFmtId="0" fontId="2" fillId="2" borderId="44" xfId="0" applyFont="1" applyFill="1" applyBorder="1" applyAlignment="1">
      <alignment horizontal="center"/>
    </xf>
    <xf numFmtId="0" fontId="2" fillId="2" borderId="41" xfId="0" applyFont="1" applyFill="1" applyBorder="1" applyAlignment="1"/>
    <xf numFmtId="0" fontId="2" fillId="2" borderId="41" xfId="0" applyFont="1" applyFill="1" applyBorder="1" applyAlignment="1">
      <alignment horizontal="center"/>
    </xf>
    <xf numFmtId="49" fontId="3" fillId="3" borderId="16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right" vertical="center"/>
    </xf>
    <xf numFmtId="0" fontId="3" fillId="3" borderId="16" xfId="0" applyFont="1" applyFill="1" applyBorder="1" applyAlignment="1">
      <alignment vertical="center"/>
    </xf>
    <xf numFmtId="3" fontId="3" fillId="3" borderId="16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/>
    <xf numFmtId="3" fontId="2" fillId="2" borderId="20" xfId="0" applyNumberFormat="1" applyFont="1" applyFill="1" applyBorder="1" applyAlignment="1"/>
    <xf numFmtId="3" fontId="2" fillId="2" borderId="20" xfId="0" applyNumberFormat="1" applyFont="1" applyFill="1" applyBorder="1" applyAlignment="1">
      <alignment horizontal="right"/>
    </xf>
    <xf numFmtId="49" fontId="18" fillId="5" borderId="52" xfId="0" applyNumberFormat="1" applyFont="1" applyFill="1" applyBorder="1" applyAlignment="1">
      <alignment vertical="center"/>
    </xf>
    <xf numFmtId="0" fontId="18" fillId="5" borderId="53" xfId="0" applyFont="1" applyFill="1" applyBorder="1" applyAlignment="1">
      <alignment vertical="center"/>
    </xf>
    <xf numFmtId="164" fontId="18" fillId="5" borderId="54" xfId="0" applyNumberFormat="1" applyFont="1" applyFill="1" applyBorder="1" applyAlignment="1">
      <alignment vertical="center"/>
    </xf>
    <xf numFmtId="49" fontId="18" fillId="3" borderId="55" xfId="0" applyNumberFormat="1" applyFont="1" applyFill="1" applyBorder="1" applyAlignment="1">
      <alignment vertical="center"/>
    </xf>
    <xf numFmtId="0" fontId="18" fillId="3" borderId="17" xfId="0" applyFont="1" applyFill="1" applyBorder="1" applyAlignment="1">
      <alignment vertical="center"/>
    </xf>
    <xf numFmtId="164" fontId="18" fillId="3" borderId="56" xfId="0" applyNumberFormat="1" applyFont="1" applyFill="1" applyBorder="1" applyAlignment="1">
      <alignment vertical="center"/>
    </xf>
    <xf numFmtId="49" fontId="18" fillId="5" borderId="55" xfId="0" applyNumberFormat="1" applyFont="1" applyFill="1" applyBorder="1" applyAlignment="1">
      <alignment vertical="center"/>
    </xf>
    <xf numFmtId="0" fontId="18" fillId="5" borderId="17" xfId="0" applyFont="1" applyFill="1" applyBorder="1" applyAlignment="1">
      <alignment vertical="center"/>
    </xf>
    <xf numFmtId="164" fontId="18" fillId="5" borderId="56" xfId="0" applyNumberFormat="1" applyFont="1" applyFill="1" applyBorder="1" applyAlignment="1">
      <alignment vertical="center"/>
    </xf>
    <xf numFmtId="49" fontId="18" fillId="5" borderId="57" xfId="0" applyNumberFormat="1" applyFont="1" applyFill="1" applyBorder="1" applyAlignment="1">
      <alignment vertical="center"/>
    </xf>
    <xf numFmtId="0" fontId="18" fillId="5" borderId="58" xfId="0" applyFont="1" applyFill="1" applyBorder="1" applyAlignment="1">
      <alignment vertical="center"/>
    </xf>
    <xf numFmtId="164" fontId="18" fillId="5" borderId="59" xfId="0" applyNumberFormat="1" applyFont="1" applyFill="1" applyBorder="1" applyAlignment="1">
      <alignment vertical="center"/>
    </xf>
    <xf numFmtId="49" fontId="20" fillId="7" borderId="39" xfId="0" applyNumberFormat="1" applyFont="1" applyFill="1" applyBorder="1" applyAlignment="1">
      <alignment vertical="center"/>
    </xf>
    <xf numFmtId="49" fontId="20" fillId="7" borderId="25" xfId="0" applyNumberFormat="1" applyFont="1" applyFill="1" applyBorder="1" applyAlignment="1">
      <alignment vertical="center"/>
    </xf>
    <xf numFmtId="49" fontId="18" fillId="3" borderId="61" xfId="0" applyNumberFormat="1" applyFont="1" applyFill="1" applyBorder="1" applyAlignment="1">
      <alignment horizontal="center" vertical="center" wrapText="1"/>
    </xf>
    <xf numFmtId="49" fontId="3" fillId="3" borderId="62" xfId="0" applyNumberFormat="1" applyFont="1" applyFill="1" applyBorder="1" applyAlignment="1">
      <alignment vertical="center"/>
    </xf>
    <xf numFmtId="0" fontId="3" fillId="3" borderId="62" xfId="0" applyFont="1" applyFill="1" applyBorder="1" applyAlignment="1">
      <alignment horizontal="center" vertical="center"/>
    </xf>
    <xf numFmtId="0" fontId="3" fillId="3" borderId="62" xfId="0" applyFont="1" applyFill="1" applyBorder="1" applyAlignment="1">
      <alignment horizontal="right" vertical="center"/>
    </xf>
    <xf numFmtId="3" fontId="3" fillId="3" borderId="62" xfId="0" applyNumberFormat="1" applyFont="1" applyFill="1" applyBorder="1" applyAlignment="1">
      <alignment horizontal="right" vertical="center"/>
    </xf>
    <xf numFmtId="49" fontId="3" fillId="3" borderId="5" xfId="0" applyNumberFormat="1" applyFont="1" applyFill="1" applyBorder="1" applyAlignment="1">
      <alignment wrapText="1"/>
    </xf>
    <xf numFmtId="0" fontId="3" fillId="4" borderId="60" xfId="0" applyFont="1" applyFill="1" applyBorder="1" applyAlignment="1">
      <alignment wrapText="1"/>
    </xf>
    <xf numFmtId="49" fontId="2" fillId="2" borderId="5" xfId="0" applyNumberFormat="1" applyFont="1" applyFill="1" applyBorder="1" applyAlignment="1">
      <alignment wrapText="1"/>
    </xf>
    <xf numFmtId="0" fontId="2" fillId="2" borderId="60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60" xfId="0" applyFont="1" applyFill="1" applyBorder="1" applyAlignment="1"/>
    <xf numFmtId="49" fontId="19" fillId="3" borderId="5" xfId="0" applyNumberFormat="1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49" fontId="20" fillId="8" borderId="45" xfId="0" applyNumberFormat="1" applyFont="1" applyFill="1" applyBorder="1" applyAlignment="1">
      <alignment horizontal="center"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horizontal="center" vertical="center"/>
    </xf>
    <xf numFmtId="49" fontId="12" fillId="8" borderId="28" xfId="0" applyNumberFormat="1" applyFont="1" applyFill="1" applyBorder="1" applyAlignment="1">
      <alignment vertical="center"/>
    </xf>
    <xf numFmtId="0" fontId="7" fillId="8" borderId="29" xfId="0" applyFont="1" applyFill="1" applyBorder="1" applyAlignment="1">
      <alignment vertical="center"/>
    </xf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6</xdr:col>
      <xdr:colOff>800099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9"/>
  <sheetViews>
    <sheetView showGridLines="0" tabSelected="1" workbookViewId="0">
      <selection activeCell="J14" sqref="J14"/>
    </sheetView>
  </sheetViews>
  <sheetFormatPr baseColWidth="10" defaultColWidth="10.85546875" defaultRowHeight="11.25" customHeight="1" x14ac:dyDescent="0.25"/>
  <cols>
    <col min="1" max="1" width="15.42578125" style="1" customWidth="1"/>
    <col min="2" max="2" width="26.57031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42" customWidth="1"/>
    <col min="8" max="255" width="10.85546875" style="1" customWidth="1"/>
  </cols>
  <sheetData>
    <row r="1" spans="1:8" ht="15" customHeight="1" x14ac:dyDescent="0.25">
      <c r="A1" s="2"/>
      <c r="B1" s="2"/>
      <c r="C1" s="2"/>
      <c r="D1" s="2"/>
      <c r="E1" s="2"/>
      <c r="F1" s="2"/>
      <c r="G1" s="38"/>
    </row>
    <row r="2" spans="1:8" ht="15" customHeight="1" x14ac:dyDescent="0.25">
      <c r="A2" s="2"/>
      <c r="B2" s="2"/>
      <c r="C2" s="2"/>
      <c r="D2" s="2"/>
      <c r="E2" s="2"/>
      <c r="F2" s="2"/>
      <c r="G2" s="38"/>
    </row>
    <row r="3" spans="1:8" ht="15" customHeight="1" x14ac:dyDescent="0.25">
      <c r="A3" s="2"/>
      <c r="B3" s="2"/>
      <c r="C3" s="2"/>
      <c r="D3" s="2"/>
      <c r="E3" s="2"/>
      <c r="F3" s="2"/>
      <c r="G3" s="38"/>
    </row>
    <row r="4" spans="1:8" ht="15" customHeight="1" x14ac:dyDescent="0.25">
      <c r="A4" s="2"/>
      <c r="B4" s="2"/>
      <c r="C4" s="2"/>
      <c r="D4" s="2"/>
      <c r="E4" s="2"/>
      <c r="F4" s="2"/>
      <c r="G4" s="38"/>
    </row>
    <row r="5" spans="1:8" ht="15" customHeight="1" x14ac:dyDescent="0.25">
      <c r="A5" s="2"/>
      <c r="B5" s="2"/>
      <c r="C5" s="2"/>
      <c r="D5" s="2"/>
      <c r="E5" s="2"/>
      <c r="F5" s="2"/>
      <c r="G5" s="38"/>
    </row>
    <row r="6" spans="1:8" ht="15" customHeight="1" x14ac:dyDescent="0.25">
      <c r="A6" s="2"/>
      <c r="B6" s="2"/>
      <c r="C6" s="2"/>
      <c r="D6" s="2"/>
      <c r="E6" s="2"/>
      <c r="F6" s="2"/>
      <c r="G6" s="38"/>
    </row>
    <row r="7" spans="1:8" ht="15" customHeight="1" x14ac:dyDescent="0.25">
      <c r="A7" s="2"/>
      <c r="B7" s="2"/>
      <c r="C7" s="2"/>
      <c r="D7" s="2"/>
      <c r="E7" s="2"/>
      <c r="F7" s="2"/>
      <c r="G7" s="38"/>
    </row>
    <row r="8" spans="1:8" ht="15" customHeight="1" x14ac:dyDescent="0.25">
      <c r="A8" s="2"/>
      <c r="B8" s="56"/>
      <c r="C8" s="56"/>
      <c r="D8" s="2"/>
      <c r="E8" s="3"/>
      <c r="F8" s="3"/>
      <c r="G8" s="58"/>
    </row>
    <row r="9" spans="1:8" ht="12.2" customHeight="1" x14ac:dyDescent="0.25">
      <c r="A9" s="11"/>
      <c r="B9" s="82" t="s">
        <v>0</v>
      </c>
      <c r="C9" s="59" t="s">
        <v>61</v>
      </c>
      <c r="D9" s="83"/>
      <c r="E9" s="155" t="s">
        <v>94</v>
      </c>
      <c r="F9" s="156"/>
      <c r="G9" s="75">
        <v>400</v>
      </c>
      <c r="H9" s="76"/>
    </row>
    <row r="10" spans="1:8" ht="18" customHeight="1" x14ac:dyDescent="0.25">
      <c r="A10" s="11"/>
      <c r="B10" s="57" t="s">
        <v>1</v>
      </c>
      <c r="C10" s="60" t="s">
        <v>62</v>
      </c>
      <c r="D10" s="83"/>
      <c r="E10" s="157" t="s">
        <v>2</v>
      </c>
      <c r="F10" s="158"/>
      <c r="G10" s="61">
        <v>44531</v>
      </c>
    </row>
    <row r="11" spans="1:8" ht="18" customHeight="1" x14ac:dyDescent="0.25">
      <c r="A11" s="11"/>
      <c r="B11" s="57" t="s">
        <v>3</v>
      </c>
      <c r="C11" s="60" t="s">
        <v>56</v>
      </c>
      <c r="D11" s="83"/>
      <c r="E11" s="157" t="s">
        <v>95</v>
      </c>
      <c r="F11" s="158"/>
      <c r="G11" s="62">
        <v>4500</v>
      </c>
    </row>
    <row r="12" spans="1:8" ht="11.25" customHeight="1" x14ac:dyDescent="0.25">
      <c r="A12" s="11"/>
      <c r="B12" s="57" t="s">
        <v>4</v>
      </c>
      <c r="C12" s="60" t="s">
        <v>63</v>
      </c>
      <c r="D12" s="83"/>
      <c r="E12" s="80" t="s">
        <v>5</v>
      </c>
      <c r="F12" s="81"/>
      <c r="G12" s="62">
        <f>G9*G11</f>
        <v>1800000</v>
      </c>
    </row>
    <row r="13" spans="1:8" ht="11.25" customHeight="1" x14ac:dyDescent="0.25">
      <c r="A13" s="11"/>
      <c r="B13" s="57" t="s">
        <v>6</v>
      </c>
      <c r="C13" s="59" t="s">
        <v>64</v>
      </c>
      <c r="D13" s="83"/>
      <c r="E13" s="157" t="s">
        <v>7</v>
      </c>
      <c r="F13" s="158"/>
      <c r="G13" s="60" t="s">
        <v>65</v>
      </c>
    </row>
    <row r="14" spans="1:8" ht="13.7" customHeight="1" x14ac:dyDescent="0.25">
      <c r="A14" s="11"/>
      <c r="B14" s="57" t="s">
        <v>8</v>
      </c>
      <c r="C14" s="59" t="s">
        <v>64</v>
      </c>
      <c r="D14" s="83"/>
      <c r="E14" s="157" t="s">
        <v>9</v>
      </c>
      <c r="F14" s="158"/>
      <c r="G14" s="60" t="s">
        <v>66</v>
      </c>
    </row>
    <row r="15" spans="1:8" ht="25.5" customHeight="1" x14ac:dyDescent="0.25">
      <c r="A15" s="11"/>
      <c r="B15" s="57" t="s">
        <v>10</v>
      </c>
      <c r="C15" s="63">
        <v>44713</v>
      </c>
      <c r="D15" s="83"/>
      <c r="E15" s="159" t="s">
        <v>11</v>
      </c>
      <c r="F15" s="160"/>
      <c r="G15" s="60" t="s">
        <v>67</v>
      </c>
    </row>
    <row r="16" spans="1:8" ht="12.2" customHeight="1" x14ac:dyDescent="0.25">
      <c r="A16" s="2"/>
      <c r="B16" s="84"/>
      <c r="C16" s="85"/>
      <c r="D16" s="86"/>
      <c r="E16" s="87"/>
      <c r="F16" s="87"/>
      <c r="G16" s="88"/>
    </row>
    <row r="17" spans="1:14" ht="12.2" customHeight="1" x14ac:dyDescent="0.25">
      <c r="A17" s="5"/>
      <c r="B17" s="161" t="s">
        <v>12</v>
      </c>
      <c r="C17" s="162"/>
      <c r="D17" s="162"/>
      <c r="E17" s="162"/>
      <c r="F17" s="162"/>
      <c r="G17" s="162"/>
    </row>
    <row r="18" spans="1:14" ht="12.2" customHeight="1" x14ac:dyDescent="0.25">
      <c r="A18" s="2"/>
      <c r="B18" s="89"/>
      <c r="C18" s="90"/>
      <c r="D18" s="90"/>
      <c r="E18" s="90"/>
      <c r="F18" s="91"/>
      <c r="G18" s="92"/>
    </row>
    <row r="19" spans="1:14" ht="12.2" customHeight="1" x14ac:dyDescent="0.25">
      <c r="A19" s="4"/>
      <c r="B19" s="93" t="s">
        <v>13</v>
      </c>
      <c r="C19" s="94"/>
      <c r="D19" s="95"/>
      <c r="E19" s="95"/>
      <c r="F19" s="95"/>
      <c r="G19" s="96"/>
    </row>
    <row r="20" spans="1:14" ht="24" customHeight="1" x14ac:dyDescent="0.25">
      <c r="A20" s="5"/>
      <c r="B20" s="150" t="s">
        <v>14</v>
      </c>
      <c r="C20" s="150" t="s">
        <v>15</v>
      </c>
      <c r="D20" s="150" t="s">
        <v>16</v>
      </c>
      <c r="E20" s="150" t="s">
        <v>17</v>
      </c>
      <c r="F20" s="150" t="s">
        <v>18</v>
      </c>
      <c r="G20" s="150" t="s">
        <v>19</v>
      </c>
    </row>
    <row r="21" spans="1:14" ht="12.75" customHeight="1" x14ac:dyDescent="0.25">
      <c r="A21" s="11"/>
      <c r="B21" s="67" t="s">
        <v>68</v>
      </c>
      <c r="C21" s="49" t="s">
        <v>89</v>
      </c>
      <c r="D21" s="64">
        <v>1</v>
      </c>
      <c r="E21" s="65" t="s">
        <v>90</v>
      </c>
      <c r="F21" s="65">
        <v>15000</v>
      </c>
      <c r="G21" s="70">
        <f>D21*F21</f>
        <v>15000</v>
      </c>
    </row>
    <row r="22" spans="1:14" ht="12.75" customHeight="1" x14ac:dyDescent="0.25">
      <c r="A22" s="11"/>
      <c r="B22" s="67" t="s">
        <v>69</v>
      </c>
      <c r="C22" s="49" t="s">
        <v>89</v>
      </c>
      <c r="D22" s="64">
        <v>1</v>
      </c>
      <c r="E22" s="65" t="s">
        <v>91</v>
      </c>
      <c r="F22" s="65">
        <v>15000</v>
      </c>
      <c r="G22" s="70">
        <f>D22*F22</f>
        <v>15000</v>
      </c>
    </row>
    <row r="23" spans="1:14" ht="12.75" customHeight="1" x14ac:dyDescent="0.25">
      <c r="A23" s="5"/>
      <c r="B23" s="151" t="s">
        <v>20</v>
      </c>
      <c r="C23" s="152"/>
      <c r="D23" s="153"/>
      <c r="E23" s="153"/>
      <c r="F23" s="153"/>
      <c r="G23" s="154">
        <f>SUM(G21:G22)</f>
        <v>30000</v>
      </c>
    </row>
    <row r="24" spans="1:14" ht="12.2" customHeight="1" x14ac:dyDescent="0.25">
      <c r="A24" s="2"/>
      <c r="B24" s="89"/>
      <c r="C24" s="91"/>
      <c r="D24" s="91"/>
      <c r="E24" s="91"/>
      <c r="F24" s="97"/>
      <c r="G24" s="98"/>
    </row>
    <row r="25" spans="1:14" ht="12.2" customHeight="1" x14ac:dyDescent="0.25">
      <c r="A25" s="4"/>
      <c r="B25" s="99" t="s">
        <v>21</v>
      </c>
      <c r="C25" s="100"/>
      <c r="D25" s="101"/>
      <c r="E25" s="101"/>
      <c r="F25" s="102"/>
      <c r="G25" s="103"/>
    </row>
    <row r="26" spans="1:14" ht="24" customHeight="1" x14ac:dyDescent="0.25">
      <c r="A26" s="4"/>
      <c r="B26" s="104" t="s">
        <v>14</v>
      </c>
      <c r="C26" s="105" t="s">
        <v>15</v>
      </c>
      <c r="D26" s="105" t="s">
        <v>16</v>
      </c>
      <c r="E26" s="104" t="s">
        <v>57</v>
      </c>
      <c r="F26" s="105" t="s">
        <v>18</v>
      </c>
      <c r="G26" s="104" t="s">
        <v>19</v>
      </c>
    </row>
    <row r="27" spans="1:14" ht="12.2" customHeight="1" x14ac:dyDescent="0.25">
      <c r="A27" s="4"/>
      <c r="B27" s="106"/>
      <c r="C27" s="107" t="s">
        <v>57</v>
      </c>
      <c r="D27" s="107" t="s">
        <v>57</v>
      </c>
      <c r="E27" s="107" t="s">
        <v>57</v>
      </c>
      <c r="F27" s="108" t="s">
        <v>57</v>
      </c>
      <c r="G27" s="109"/>
    </row>
    <row r="28" spans="1:14" ht="12.2" customHeight="1" x14ac:dyDescent="0.25">
      <c r="A28" s="4"/>
      <c r="B28" s="110" t="s">
        <v>22</v>
      </c>
      <c r="C28" s="111"/>
      <c r="D28" s="111"/>
      <c r="E28" s="111"/>
      <c r="F28" s="112"/>
      <c r="G28" s="113"/>
    </row>
    <row r="29" spans="1:14" ht="12.2" customHeight="1" x14ac:dyDescent="0.25">
      <c r="A29" s="2"/>
      <c r="B29" s="114"/>
      <c r="C29" s="115"/>
      <c r="D29" s="115"/>
      <c r="E29" s="115"/>
      <c r="F29" s="116"/>
      <c r="G29" s="117"/>
    </row>
    <row r="30" spans="1:14" ht="12.2" customHeight="1" x14ac:dyDescent="0.25">
      <c r="A30" s="4"/>
      <c r="B30" s="99" t="s">
        <v>23</v>
      </c>
      <c r="C30" s="100"/>
      <c r="D30" s="101"/>
      <c r="E30" s="101"/>
      <c r="F30" s="102"/>
      <c r="G30" s="103"/>
    </row>
    <row r="31" spans="1:14" ht="24" customHeight="1" x14ac:dyDescent="0.25">
      <c r="A31" s="4"/>
      <c r="B31" s="118" t="s">
        <v>14</v>
      </c>
      <c r="C31" s="118" t="s">
        <v>15</v>
      </c>
      <c r="D31" s="118" t="s">
        <v>16</v>
      </c>
      <c r="E31" s="118" t="s">
        <v>17</v>
      </c>
      <c r="F31" s="119" t="s">
        <v>18</v>
      </c>
      <c r="G31" s="118" t="s">
        <v>19</v>
      </c>
    </row>
    <row r="32" spans="1:14" ht="12.75" customHeight="1" x14ac:dyDescent="0.25">
      <c r="A32" s="11"/>
      <c r="B32" s="66" t="s">
        <v>70</v>
      </c>
      <c r="C32" s="49" t="s">
        <v>24</v>
      </c>
      <c r="D32" s="78">
        <v>0.1</v>
      </c>
      <c r="E32" s="79" t="s">
        <v>90</v>
      </c>
      <c r="F32" s="79">
        <v>200000</v>
      </c>
      <c r="G32" s="70">
        <f>D32*F32</f>
        <v>20000</v>
      </c>
      <c r="H32" s="76"/>
      <c r="I32" s="77"/>
      <c r="J32" s="77"/>
      <c r="K32" s="77"/>
      <c r="L32" s="77"/>
      <c r="M32" s="77"/>
      <c r="N32" s="77"/>
    </row>
    <row r="33" spans="1:14" ht="12.75" customHeight="1" x14ac:dyDescent="0.25">
      <c r="A33" s="11"/>
      <c r="B33" s="66" t="s">
        <v>58</v>
      </c>
      <c r="C33" s="49" t="s">
        <v>24</v>
      </c>
      <c r="D33" s="78">
        <v>0.1</v>
      </c>
      <c r="E33" s="79" t="s">
        <v>90</v>
      </c>
      <c r="F33" s="79">
        <v>300000</v>
      </c>
      <c r="G33" s="70">
        <f t="shared" ref="G33:G37" si="0">D33*F33</f>
        <v>30000</v>
      </c>
      <c r="H33" s="76"/>
      <c r="I33" s="77"/>
      <c r="J33" s="77"/>
      <c r="K33" s="77"/>
      <c r="L33" s="77"/>
      <c r="M33" s="77"/>
      <c r="N33" s="77"/>
    </row>
    <row r="34" spans="1:14" ht="12.75" customHeight="1" x14ac:dyDescent="0.25">
      <c r="A34" s="11"/>
      <c r="B34" s="66" t="s">
        <v>71</v>
      </c>
      <c r="C34" s="49" t="s">
        <v>24</v>
      </c>
      <c r="D34" s="78">
        <v>0.1</v>
      </c>
      <c r="E34" s="79" t="s">
        <v>90</v>
      </c>
      <c r="F34" s="79">
        <v>300000</v>
      </c>
      <c r="G34" s="70">
        <f t="shared" si="0"/>
        <v>30000</v>
      </c>
      <c r="M34" s="77"/>
      <c r="N34" s="77"/>
    </row>
    <row r="35" spans="1:14" ht="12.75" customHeight="1" x14ac:dyDescent="0.25">
      <c r="A35" s="11"/>
      <c r="B35" s="66" t="s">
        <v>72</v>
      </c>
      <c r="C35" s="49" t="s">
        <v>24</v>
      </c>
      <c r="D35" s="78">
        <v>0.1</v>
      </c>
      <c r="E35" s="79" t="s">
        <v>90</v>
      </c>
      <c r="F35" s="79">
        <v>300000</v>
      </c>
      <c r="G35" s="70">
        <f>D35*F35</f>
        <v>30000</v>
      </c>
    </row>
    <row r="36" spans="1:14" ht="12.75" customHeight="1" x14ac:dyDescent="0.25">
      <c r="A36" s="11"/>
      <c r="B36" s="67" t="s">
        <v>73</v>
      </c>
      <c r="C36" s="49" t="s">
        <v>24</v>
      </c>
      <c r="D36" s="78">
        <v>0.2</v>
      </c>
      <c r="E36" s="79" t="s">
        <v>90</v>
      </c>
      <c r="F36" s="79">
        <v>200000</v>
      </c>
      <c r="G36" s="70">
        <f t="shared" si="0"/>
        <v>40000</v>
      </c>
    </row>
    <row r="37" spans="1:14" ht="12.75" customHeight="1" x14ac:dyDescent="0.25">
      <c r="A37" s="11"/>
      <c r="B37" s="67" t="s">
        <v>74</v>
      </c>
      <c r="C37" s="49" t="s">
        <v>24</v>
      </c>
      <c r="D37" s="78">
        <v>0.1</v>
      </c>
      <c r="E37" s="79" t="s">
        <v>90</v>
      </c>
      <c r="F37" s="79">
        <v>300000</v>
      </c>
      <c r="G37" s="70">
        <f t="shared" si="0"/>
        <v>30000</v>
      </c>
    </row>
    <row r="38" spans="1:14" ht="12.75" customHeight="1" x14ac:dyDescent="0.25">
      <c r="A38" s="11"/>
      <c r="B38" s="68" t="s">
        <v>25</v>
      </c>
      <c r="C38" s="69"/>
      <c r="D38" s="71"/>
      <c r="E38" s="71"/>
      <c r="F38" s="71"/>
      <c r="G38" s="72">
        <f>SUM(G32:G37)</f>
        <v>180000</v>
      </c>
    </row>
    <row r="39" spans="1:14" ht="12.2" customHeight="1" x14ac:dyDescent="0.25">
      <c r="A39" s="2"/>
      <c r="B39" s="120"/>
      <c r="C39" s="121"/>
      <c r="D39" s="121"/>
      <c r="E39" s="121"/>
      <c r="F39" s="122"/>
      <c r="G39" s="123"/>
    </row>
    <row r="40" spans="1:14" ht="12.2" customHeight="1" x14ac:dyDescent="0.25">
      <c r="A40" s="4"/>
      <c r="B40" s="99" t="s">
        <v>26</v>
      </c>
      <c r="C40" s="100"/>
      <c r="D40" s="101"/>
      <c r="E40" s="101"/>
      <c r="F40" s="102"/>
      <c r="G40" s="103"/>
    </row>
    <row r="41" spans="1:14" ht="24" customHeight="1" x14ac:dyDescent="0.25">
      <c r="A41" s="4"/>
      <c r="B41" s="119" t="s">
        <v>27</v>
      </c>
      <c r="C41" s="119" t="s">
        <v>28</v>
      </c>
      <c r="D41" s="119" t="s">
        <v>29</v>
      </c>
      <c r="E41" s="119" t="s">
        <v>17</v>
      </c>
      <c r="F41" s="119" t="s">
        <v>18</v>
      </c>
      <c r="G41" s="124" t="s">
        <v>19</v>
      </c>
      <c r="K41" s="35"/>
    </row>
    <row r="42" spans="1:14" ht="12.75" customHeight="1" x14ac:dyDescent="0.25">
      <c r="A42" s="11"/>
      <c r="B42" s="50" t="s">
        <v>75</v>
      </c>
      <c r="C42" s="51"/>
      <c r="D42" s="51"/>
      <c r="E42" s="51"/>
      <c r="F42" s="52"/>
      <c r="G42" s="53"/>
      <c r="K42" s="35"/>
    </row>
    <row r="43" spans="1:14" ht="12.75" customHeight="1" x14ac:dyDescent="0.25">
      <c r="A43" s="11"/>
      <c r="B43" s="54" t="s">
        <v>76</v>
      </c>
      <c r="C43" s="51" t="s">
        <v>59</v>
      </c>
      <c r="D43" s="47">
        <v>25</v>
      </c>
      <c r="E43" s="47" t="s">
        <v>90</v>
      </c>
      <c r="F43" s="73">
        <v>6000</v>
      </c>
      <c r="G43" s="48">
        <f>D43*F43</f>
        <v>150000</v>
      </c>
    </row>
    <row r="44" spans="1:14" ht="12.75" customHeight="1" x14ac:dyDescent="0.25">
      <c r="A44" s="11"/>
      <c r="B44" s="55" t="s">
        <v>77</v>
      </c>
      <c r="C44" s="51" t="s">
        <v>59</v>
      </c>
      <c r="D44" s="47">
        <v>4</v>
      </c>
      <c r="E44" s="47" t="s">
        <v>90</v>
      </c>
      <c r="F44" s="73">
        <v>5000</v>
      </c>
      <c r="G44" s="48">
        <f>D44*F44</f>
        <v>20000</v>
      </c>
    </row>
    <row r="45" spans="1:14" ht="12.75" customHeight="1" x14ac:dyDescent="0.25">
      <c r="A45" s="11"/>
      <c r="B45" s="50" t="s">
        <v>78</v>
      </c>
      <c r="C45" s="51"/>
      <c r="D45" s="47"/>
      <c r="E45" s="47"/>
      <c r="F45" s="73"/>
      <c r="G45" s="48"/>
    </row>
    <row r="46" spans="1:14" ht="12.75" customHeight="1" x14ac:dyDescent="0.25">
      <c r="A46" s="11"/>
      <c r="B46" s="55" t="s">
        <v>79</v>
      </c>
      <c r="C46" s="51" t="s">
        <v>80</v>
      </c>
      <c r="D46" s="47">
        <v>300</v>
      </c>
      <c r="E46" s="47" t="s">
        <v>81</v>
      </c>
      <c r="F46" s="73">
        <v>1200</v>
      </c>
      <c r="G46" s="48">
        <f t="shared" ref="G46:G52" si="1">D46*F46</f>
        <v>360000</v>
      </c>
    </row>
    <row r="47" spans="1:14" ht="12.75" customHeight="1" x14ac:dyDescent="0.25">
      <c r="A47" s="11"/>
      <c r="B47" s="55" t="s">
        <v>82</v>
      </c>
      <c r="C47" s="51" t="s">
        <v>80</v>
      </c>
      <c r="D47" s="47">
        <v>250</v>
      </c>
      <c r="E47" s="47" t="s">
        <v>83</v>
      </c>
      <c r="F47" s="73">
        <v>1144</v>
      </c>
      <c r="G47" s="48">
        <f t="shared" si="1"/>
        <v>286000</v>
      </c>
    </row>
    <row r="48" spans="1:14" ht="12.75" customHeight="1" x14ac:dyDescent="0.25">
      <c r="A48" s="11"/>
      <c r="B48" s="55" t="s">
        <v>84</v>
      </c>
      <c r="C48" s="51" t="s">
        <v>80</v>
      </c>
      <c r="D48" s="47">
        <v>150</v>
      </c>
      <c r="E48" s="47" t="s">
        <v>83</v>
      </c>
      <c r="F48" s="73">
        <v>1120</v>
      </c>
      <c r="G48" s="48">
        <f t="shared" si="1"/>
        <v>168000</v>
      </c>
    </row>
    <row r="49" spans="1:9" ht="12.75" customHeight="1" x14ac:dyDescent="0.25">
      <c r="A49" s="11"/>
      <c r="B49" s="55" t="s">
        <v>85</v>
      </c>
      <c r="C49" s="51" t="s">
        <v>59</v>
      </c>
      <c r="D49" s="47">
        <v>1000</v>
      </c>
      <c r="E49" s="47" t="s">
        <v>83</v>
      </c>
      <c r="F49" s="73">
        <v>156</v>
      </c>
      <c r="G49" s="48">
        <f t="shared" si="1"/>
        <v>156000</v>
      </c>
    </row>
    <row r="50" spans="1:9" ht="12.75" customHeight="1" x14ac:dyDescent="0.25">
      <c r="A50" s="11"/>
      <c r="B50" s="50" t="s">
        <v>86</v>
      </c>
      <c r="C50" s="51"/>
      <c r="D50" s="47"/>
      <c r="E50" s="47"/>
      <c r="F50" s="73"/>
      <c r="G50" s="48"/>
    </row>
    <row r="51" spans="1:9" ht="12.75" customHeight="1" x14ac:dyDescent="0.25">
      <c r="A51" s="11"/>
      <c r="B51" s="55" t="s">
        <v>87</v>
      </c>
      <c r="C51" s="51" t="s">
        <v>60</v>
      </c>
      <c r="D51" s="47">
        <v>1</v>
      </c>
      <c r="E51" s="47" t="s">
        <v>92</v>
      </c>
      <c r="F51" s="73">
        <v>21850</v>
      </c>
      <c r="G51" s="48">
        <f t="shared" si="1"/>
        <v>21850</v>
      </c>
    </row>
    <row r="52" spans="1:9" ht="12.75" customHeight="1" x14ac:dyDescent="0.25">
      <c r="A52" s="11"/>
      <c r="B52" s="55" t="s">
        <v>88</v>
      </c>
      <c r="C52" s="51" t="s">
        <v>60</v>
      </c>
      <c r="D52" s="47">
        <v>0.2</v>
      </c>
      <c r="E52" s="47" t="s">
        <v>92</v>
      </c>
      <c r="F52" s="74">
        <v>22500</v>
      </c>
      <c r="G52" s="48">
        <f t="shared" si="1"/>
        <v>4500</v>
      </c>
    </row>
    <row r="53" spans="1:9" ht="13.7" customHeight="1" x14ac:dyDescent="0.25">
      <c r="A53" s="11"/>
      <c r="B53" s="68" t="s">
        <v>30</v>
      </c>
      <c r="C53" s="69"/>
      <c r="D53" s="71"/>
      <c r="E53" s="71"/>
      <c r="F53" s="71"/>
      <c r="G53" s="72">
        <f>SUM(G43:G52)</f>
        <v>1166350</v>
      </c>
    </row>
    <row r="54" spans="1:9" ht="12.2" customHeight="1" x14ac:dyDescent="0.25">
      <c r="A54" s="2"/>
      <c r="B54" s="120"/>
      <c r="C54" s="121"/>
      <c r="D54" s="121"/>
      <c r="E54" s="125"/>
      <c r="F54" s="122"/>
      <c r="G54" s="123"/>
    </row>
    <row r="55" spans="1:9" ht="12.2" customHeight="1" x14ac:dyDescent="0.25">
      <c r="A55" s="4"/>
      <c r="B55" s="99" t="s">
        <v>31</v>
      </c>
      <c r="C55" s="100"/>
      <c r="D55" s="101"/>
      <c r="E55" s="101"/>
      <c r="F55" s="102"/>
      <c r="G55" s="103"/>
    </row>
    <row r="56" spans="1:9" ht="24" customHeight="1" x14ac:dyDescent="0.25">
      <c r="A56" s="4"/>
      <c r="B56" s="118" t="s">
        <v>32</v>
      </c>
      <c r="C56" s="119" t="s">
        <v>28</v>
      </c>
      <c r="D56" s="119" t="s">
        <v>29</v>
      </c>
      <c r="E56" s="118" t="s">
        <v>17</v>
      </c>
      <c r="F56" s="119" t="s">
        <v>18</v>
      </c>
      <c r="G56" s="118" t="s">
        <v>19</v>
      </c>
    </row>
    <row r="57" spans="1:9" ht="16.5" customHeight="1" x14ac:dyDescent="0.25">
      <c r="A57" s="11"/>
      <c r="B57" s="126" t="s">
        <v>57</v>
      </c>
      <c r="C57" s="127" t="s">
        <v>57</v>
      </c>
      <c r="D57" s="127" t="s">
        <v>57</v>
      </c>
      <c r="E57" s="36" t="s">
        <v>57</v>
      </c>
      <c r="F57" s="37" t="s">
        <v>57</v>
      </c>
      <c r="G57" s="37"/>
    </row>
    <row r="58" spans="1:9" ht="13.7" customHeight="1" x14ac:dyDescent="0.25">
      <c r="A58" s="4"/>
      <c r="B58" s="128" t="s">
        <v>33</v>
      </c>
      <c r="C58" s="129"/>
      <c r="D58" s="129"/>
      <c r="E58" s="130"/>
      <c r="F58" s="131"/>
      <c r="G58" s="132"/>
      <c r="I58" s="43"/>
    </row>
    <row r="59" spans="1:9" ht="12.2" customHeight="1" x14ac:dyDescent="0.25">
      <c r="A59" s="2"/>
      <c r="B59" s="133"/>
      <c r="C59" s="133"/>
      <c r="D59" s="133"/>
      <c r="E59" s="133"/>
      <c r="F59" s="134"/>
      <c r="G59" s="135"/>
    </row>
    <row r="60" spans="1:9" ht="12.2" customHeight="1" x14ac:dyDescent="0.25">
      <c r="A60" s="11"/>
      <c r="B60" s="136" t="s">
        <v>34</v>
      </c>
      <c r="C60" s="137"/>
      <c r="D60" s="137"/>
      <c r="E60" s="137"/>
      <c r="F60" s="137"/>
      <c r="G60" s="138">
        <f>G23+G28+G38+G53+G58</f>
        <v>1376350</v>
      </c>
    </row>
    <row r="61" spans="1:9" ht="12.2" customHeight="1" x14ac:dyDescent="0.25">
      <c r="A61" s="11"/>
      <c r="B61" s="139" t="s">
        <v>35</v>
      </c>
      <c r="C61" s="140"/>
      <c r="D61" s="140"/>
      <c r="E61" s="140"/>
      <c r="F61" s="140"/>
      <c r="G61" s="141">
        <f>G60*0.05</f>
        <v>68817.5</v>
      </c>
    </row>
    <row r="62" spans="1:9" ht="12.2" customHeight="1" x14ac:dyDescent="0.25">
      <c r="A62" s="11"/>
      <c r="B62" s="142" t="s">
        <v>36</v>
      </c>
      <c r="C62" s="143"/>
      <c r="D62" s="143"/>
      <c r="E62" s="143"/>
      <c r="F62" s="143"/>
      <c r="G62" s="144">
        <f>G61+G60</f>
        <v>1445167.5</v>
      </c>
    </row>
    <row r="63" spans="1:9" ht="12.2" customHeight="1" x14ac:dyDescent="0.25">
      <c r="A63" s="11"/>
      <c r="B63" s="139" t="s">
        <v>37</v>
      </c>
      <c r="C63" s="140"/>
      <c r="D63" s="140"/>
      <c r="E63" s="140"/>
      <c r="F63" s="140"/>
      <c r="G63" s="141">
        <f>G12</f>
        <v>1800000</v>
      </c>
    </row>
    <row r="64" spans="1:9" ht="12.2" customHeight="1" x14ac:dyDescent="0.25">
      <c r="A64" s="11"/>
      <c r="B64" s="145" t="s">
        <v>38</v>
      </c>
      <c r="C64" s="146"/>
      <c r="D64" s="146"/>
      <c r="E64" s="146"/>
      <c r="F64" s="146"/>
      <c r="G64" s="147">
        <f>G63-G62</f>
        <v>354832.5</v>
      </c>
    </row>
    <row r="65" spans="1:7" ht="12.2" customHeight="1" x14ac:dyDescent="0.25">
      <c r="A65" s="11"/>
      <c r="B65" s="12" t="s">
        <v>39</v>
      </c>
      <c r="C65" s="13"/>
      <c r="D65" s="13"/>
      <c r="E65" s="13"/>
      <c r="F65" s="13"/>
      <c r="G65" s="39"/>
    </row>
    <row r="66" spans="1:7" ht="12.75" customHeight="1" thickBot="1" x14ac:dyDescent="0.3">
      <c r="A66" s="11"/>
      <c r="B66" s="14"/>
      <c r="C66" s="13"/>
      <c r="D66" s="13"/>
      <c r="E66" s="13"/>
      <c r="F66" s="13"/>
      <c r="G66" s="39"/>
    </row>
    <row r="67" spans="1:7" ht="12.2" customHeight="1" x14ac:dyDescent="0.25">
      <c r="A67" s="11"/>
      <c r="B67" s="25" t="s">
        <v>40</v>
      </c>
      <c r="C67" s="26"/>
      <c r="D67" s="26"/>
      <c r="E67" s="26"/>
      <c r="F67" s="27"/>
      <c r="G67" s="39"/>
    </row>
    <row r="68" spans="1:7" ht="12.2" customHeight="1" x14ac:dyDescent="0.25">
      <c r="A68" s="11"/>
      <c r="B68" s="28" t="s">
        <v>41</v>
      </c>
      <c r="C68" s="10"/>
      <c r="D68" s="10"/>
      <c r="E68" s="10"/>
      <c r="F68" s="29"/>
      <c r="G68" s="39"/>
    </row>
    <row r="69" spans="1:7" ht="12.2" customHeight="1" x14ac:dyDescent="0.25">
      <c r="A69" s="11"/>
      <c r="B69" s="28" t="s">
        <v>42</v>
      </c>
      <c r="C69" s="10"/>
      <c r="D69" s="10"/>
      <c r="E69" s="10"/>
      <c r="F69" s="29"/>
      <c r="G69" s="39"/>
    </row>
    <row r="70" spans="1:7" ht="12.2" customHeight="1" x14ac:dyDescent="0.25">
      <c r="A70" s="11"/>
      <c r="B70" s="28" t="s">
        <v>43</v>
      </c>
      <c r="C70" s="10"/>
      <c r="D70" s="10"/>
      <c r="E70" s="10"/>
      <c r="F70" s="29"/>
      <c r="G70" s="39"/>
    </row>
    <row r="71" spans="1:7" ht="12.2" customHeight="1" x14ac:dyDescent="0.25">
      <c r="A71" s="11"/>
      <c r="B71" s="28" t="s">
        <v>44</v>
      </c>
      <c r="C71" s="10"/>
      <c r="D71" s="10"/>
      <c r="E71" s="10"/>
      <c r="F71" s="29"/>
      <c r="G71" s="39"/>
    </row>
    <row r="72" spans="1:7" ht="12.2" customHeight="1" x14ac:dyDescent="0.25">
      <c r="A72" s="11"/>
      <c r="B72" s="28" t="s">
        <v>45</v>
      </c>
      <c r="C72" s="10"/>
      <c r="D72" s="10"/>
      <c r="E72" s="10"/>
      <c r="F72" s="29"/>
      <c r="G72" s="39"/>
    </row>
    <row r="73" spans="1:7" ht="12.75" customHeight="1" thickBot="1" x14ac:dyDescent="0.3">
      <c r="A73" s="11"/>
      <c r="B73" s="30" t="s">
        <v>46</v>
      </c>
      <c r="C73" s="31"/>
      <c r="D73" s="31"/>
      <c r="E73" s="31"/>
      <c r="F73" s="32"/>
      <c r="G73" s="39"/>
    </row>
    <row r="74" spans="1:7" ht="12.75" customHeight="1" x14ac:dyDescent="0.25">
      <c r="A74" s="11"/>
      <c r="B74" s="23"/>
      <c r="C74" s="10"/>
      <c r="D74" s="10"/>
      <c r="E74" s="10"/>
      <c r="F74" s="10"/>
      <c r="G74" s="39"/>
    </row>
    <row r="75" spans="1:7" ht="15" customHeight="1" thickBot="1" x14ac:dyDescent="0.3">
      <c r="A75" s="11"/>
      <c r="B75" s="166" t="s">
        <v>47</v>
      </c>
      <c r="C75" s="167"/>
      <c r="D75" s="22"/>
      <c r="E75" s="6"/>
      <c r="F75" s="6"/>
      <c r="G75" s="39"/>
    </row>
    <row r="76" spans="1:7" ht="12.2" customHeight="1" x14ac:dyDescent="0.25">
      <c r="A76" s="11"/>
      <c r="B76" s="16" t="s">
        <v>32</v>
      </c>
      <c r="C76" s="45" t="s">
        <v>93</v>
      </c>
      <c r="D76" s="46" t="s">
        <v>48</v>
      </c>
      <c r="E76" s="6"/>
      <c r="F76" s="6"/>
      <c r="G76" s="39"/>
    </row>
    <row r="77" spans="1:7" ht="12.2" customHeight="1" x14ac:dyDescent="0.25">
      <c r="A77" s="11"/>
      <c r="B77" s="17" t="s">
        <v>49</v>
      </c>
      <c r="C77" s="7">
        <f>G23</f>
        <v>30000</v>
      </c>
      <c r="D77" s="18">
        <f>(C77/C83)</f>
        <v>2.0758839373290639E-2</v>
      </c>
      <c r="E77" s="6"/>
      <c r="F77" s="6"/>
      <c r="G77" s="39"/>
    </row>
    <row r="78" spans="1:7" ht="12.2" customHeight="1" x14ac:dyDescent="0.25">
      <c r="A78" s="11"/>
      <c r="B78" s="17" t="s">
        <v>50</v>
      </c>
      <c r="C78" s="7">
        <f>G28</f>
        <v>0</v>
      </c>
      <c r="D78" s="18">
        <v>0</v>
      </c>
      <c r="E78" s="6"/>
      <c r="F78" s="6"/>
      <c r="G78" s="39"/>
    </row>
    <row r="79" spans="1:7" ht="12.2" customHeight="1" x14ac:dyDescent="0.25">
      <c r="A79" s="11"/>
      <c r="B79" s="17" t="s">
        <v>51</v>
      </c>
      <c r="C79" s="7">
        <f>G38</f>
        <v>180000</v>
      </c>
      <c r="D79" s="18">
        <f>(C79/C83)</f>
        <v>0.12455303623974384</v>
      </c>
      <c r="E79" s="6"/>
      <c r="F79" s="6"/>
      <c r="G79" s="39"/>
    </row>
    <row r="80" spans="1:7" ht="12.2" customHeight="1" x14ac:dyDescent="0.25">
      <c r="A80" s="11"/>
      <c r="B80" s="17" t="s">
        <v>27</v>
      </c>
      <c r="C80" s="7">
        <f>G53</f>
        <v>1166350</v>
      </c>
      <c r="D80" s="18">
        <f>(C80/C83)</f>
        <v>0.80706907676791795</v>
      </c>
      <c r="E80" s="6"/>
      <c r="F80" s="6"/>
      <c r="G80" s="39"/>
    </row>
    <row r="81" spans="1:7" ht="12.2" customHeight="1" x14ac:dyDescent="0.25">
      <c r="A81" s="11"/>
      <c r="B81" s="17" t="s">
        <v>52</v>
      </c>
      <c r="C81" s="8">
        <f>G58</f>
        <v>0</v>
      </c>
      <c r="D81" s="18">
        <f>(C81/C83)</f>
        <v>0</v>
      </c>
      <c r="E81" s="9"/>
      <c r="F81" s="9"/>
      <c r="G81" s="39"/>
    </row>
    <row r="82" spans="1:7" ht="12.2" customHeight="1" x14ac:dyDescent="0.25">
      <c r="A82" s="11"/>
      <c r="B82" s="17" t="s">
        <v>53</v>
      </c>
      <c r="C82" s="8">
        <f>G61</f>
        <v>68817.5</v>
      </c>
      <c r="D82" s="18">
        <f>(C82/C83)</f>
        <v>4.7619047619047616E-2</v>
      </c>
      <c r="E82" s="9"/>
      <c r="F82" s="9"/>
      <c r="G82" s="39"/>
    </row>
    <row r="83" spans="1:7" ht="12.75" customHeight="1" thickBot="1" x14ac:dyDescent="0.3">
      <c r="A83" s="11"/>
      <c r="B83" s="19" t="s">
        <v>54</v>
      </c>
      <c r="C83" s="20">
        <f>SUM(C77:C82)</f>
        <v>1445167.5</v>
      </c>
      <c r="D83" s="21">
        <f>SUM(D77:D82)</f>
        <v>1</v>
      </c>
      <c r="E83" s="9"/>
      <c r="F83" s="9"/>
      <c r="G83" s="39"/>
    </row>
    <row r="84" spans="1:7" ht="12.2" customHeight="1" x14ac:dyDescent="0.25">
      <c r="A84" s="11"/>
      <c r="B84" s="14"/>
      <c r="C84" s="13"/>
      <c r="D84" s="13"/>
      <c r="E84" s="13"/>
      <c r="F84" s="13"/>
      <c r="G84" s="39"/>
    </row>
    <row r="85" spans="1:7" ht="12.75" customHeight="1" thickBot="1" x14ac:dyDescent="0.3">
      <c r="A85" s="11"/>
      <c r="B85" s="15"/>
      <c r="C85" s="13"/>
      <c r="D85" s="13"/>
      <c r="E85" s="13"/>
      <c r="F85" s="13"/>
      <c r="G85" s="39"/>
    </row>
    <row r="86" spans="1:7" ht="12.2" customHeight="1" thickBot="1" x14ac:dyDescent="0.3">
      <c r="A86" s="11"/>
      <c r="B86" s="163" t="s">
        <v>97</v>
      </c>
      <c r="C86" s="164"/>
      <c r="D86" s="164"/>
      <c r="E86" s="165"/>
      <c r="F86" s="9"/>
      <c r="G86" s="39"/>
    </row>
    <row r="87" spans="1:7" ht="12.2" customHeight="1" x14ac:dyDescent="0.25">
      <c r="A87" s="11"/>
      <c r="B87" s="148" t="s">
        <v>98</v>
      </c>
      <c r="C87" s="44">
        <v>350</v>
      </c>
      <c r="D87" s="44">
        <f>G9</f>
        <v>400</v>
      </c>
      <c r="E87" s="44">
        <v>450</v>
      </c>
      <c r="F87" s="33"/>
      <c r="G87" s="40"/>
    </row>
    <row r="88" spans="1:7" ht="12.75" customHeight="1" thickBot="1" x14ac:dyDescent="0.3">
      <c r="A88" s="11"/>
      <c r="B88" s="149" t="s">
        <v>96</v>
      </c>
      <c r="C88" s="20">
        <f>(G62/C87)</f>
        <v>4129.05</v>
      </c>
      <c r="D88" s="20">
        <f>(G62/D87)</f>
        <v>3612.9187499999998</v>
      </c>
      <c r="E88" s="34">
        <f>(G62/E87)</f>
        <v>3211.4833333333331</v>
      </c>
      <c r="F88" s="33"/>
      <c r="G88" s="40"/>
    </row>
    <row r="89" spans="1:7" ht="15.6" customHeight="1" x14ac:dyDescent="0.25">
      <c r="A89" s="11"/>
      <c r="B89" s="24" t="s">
        <v>55</v>
      </c>
      <c r="C89" s="10"/>
      <c r="D89" s="10"/>
      <c r="E89" s="10"/>
      <c r="F89" s="10"/>
      <c r="G89" s="41"/>
    </row>
  </sheetData>
  <mergeCells count="9">
    <mergeCell ref="E9:F9"/>
    <mergeCell ref="E14:F14"/>
    <mergeCell ref="E15:F15"/>
    <mergeCell ref="B17:G17"/>
    <mergeCell ref="B86:E86"/>
    <mergeCell ref="B75:C75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trebol ballica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2022-07-05T18:14:24Z</dcterms:modified>
</cp:coreProperties>
</file>