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añete 2022\"/>
    </mc:Choice>
  </mc:AlternateContent>
  <bookViews>
    <workbookView xWindow="0" yWindow="0" windowWidth="20490" windowHeight="7155"/>
  </bookViews>
  <sheets>
    <sheet name="TRIGO INVIERNO" sheetId="5" r:id="rId1"/>
  </sheets>
  <definedNames>
    <definedName name="_xlnm.Print_Area" localSheetId="0">'TRIGO INVIERNO'!$A$1:$G$88</definedName>
  </definedNames>
  <calcPr calcId="152511"/>
</workbook>
</file>

<file path=xl/calcChain.xml><?xml version="1.0" encoding="utf-8"?>
<calcChain xmlns="http://schemas.openxmlformats.org/spreadsheetml/2006/main">
  <c r="G37" i="5" l="1"/>
  <c r="G12" i="5"/>
  <c r="G62" i="5" l="1"/>
  <c r="G51" i="5"/>
  <c r="G49" i="5"/>
  <c r="G48" i="5"/>
  <c r="G46" i="5"/>
  <c r="G45" i="5"/>
  <c r="G44" i="5"/>
  <c r="G38" i="5"/>
  <c r="G32" i="5"/>
  <c r="G31" i="5"/>
  <c r="G30" i="5"/>
  <c r="G25" i="5"/>
  <c r="G24" i="5"/>
  <c r="G23" i="5"/>
  <c r="G22" i="5"/>
  <c r="G21" i="5"/>
  <c r="G33" i="5" l="1"/>
  <c r="C77" i="5" s="1"/>
  <c r="G26" i="5"/>
  <c r="C76" i="5" s="1"/>
  <c r="G39" i="5"/>
  <c r="C78" i="5" s="1"/>
  <c r="G52" i="5"/>
  <c r="G59" i="5" l="1"/>
  <c r="G60" i="5" s="1"/>
  <c r="C81" i="5" s="1"/>
  <c r="C79" i="5"/>
  <c r="G61" i="5" l="1"/>
  <c r="D87" i="5" s="1"/>
  <c r="C82" i="5"/>
  <c r="D81" i="5" s="1"/>
  <c r="G63" i="5" l="1"/>
  <c r="E87" i="5"/>
  <c r="C87" i="5"/>
  <c r="D80" i="5"/>
  <c r="D76" i="5"/>
  <c r="D78" i="5"/>
  <c r="D77" i="5"/>
  <c r="D79" i="5"/>
  <c r="D82" i="5" l="1"/>
</calcChain>
</file>

<file path=xl/sharedStrings.xml><?xml version="1.0" encoding="utf-8"?>
<sst xmlns="http://schemas.openxmlformats.org/spreadsheetml/2006/main" count="142" uniqueCount="100">
  <si>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</si>
  <si>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</si>
  <si>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</si>
  <si>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</si>
  <si>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</si>
  <si>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</si>
  <si>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</si>
  <si>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</si>
  <si>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</si>
  <si>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</si>
  <si>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</si>
  <si>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</si>
  <si>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</si>
  <si>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</si>
  <si>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</si>
  <si>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</si>
  <si>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</si>
  <si>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</si>
  <si>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</si>
  <si>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</si>
  <si>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</si>
  <si>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</si>
  <si>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</si>
  <si>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</si>
  <si>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</si>
  <si>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</si>
  <si>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</si>
  <si>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</si>
  <si>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</si>
  <si>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</si>
  <si>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</si>
  <si>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</si>
  <si>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</si>
  <si>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</si>
  <si>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</si>
  <si>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</si>
  <si>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</si>
  <si>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</si>
  <si>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</si>
  <si>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</si>
  <si>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</si>
  <si>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</si>
  <si>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</si>
  <si>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</si>
  <si>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</si>
  <si>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</si>
  <si>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</si>
  <si>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</si>
  <si>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</si>
  <si>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</si>
  <si>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</si>
  <si>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</si>
  <si>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</si>
  <si>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</si>
  <si>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</si>
  <si>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</si>
  <si>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</si>
  <si>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</si>
  <si>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(qqm/hà)</t>
  </si>
  <si>
    <t>Costo unitario ($/qqm) (*)</t>
  </si>
  <si>
    <t>(*): Este valor representa el valor mìnimo de venta del producto</t>
  </si>
  <si>
    <t>JA</t>
  </si>
  <si>
    <t>BIO BIO</t>
  </si>
  <si>
    <t>CAÑETE</t>
  </si>
  <si>
    <t>SEQUÍA</t>
  </si>
  <si>
    <t>Siembra manual</t>
  </si>
  <si>
    <t>Rastraje rama</t>
  </si>
  <si>
    <t>Abril</t>
  </si>
  <si>
    <t xml:space="preserve">HERBICIDA </t>
  </si>
  <si>
    <t>Rango</t>
  </si>
  <si>
    <t>Lt</t>
  </si>
  <si>
    <t>Mcpa</t>
  </si>
  <si>
    <t>SFT</t>
  </si>
  <si>
    <t>Nitromag</t>
  </si>
  <si>
    <t>PRECIO ESPERADO ($/KGMs)</t>
  </si>
  <si>
    <t>MERCADO LOCAL</t>
  </si>
  <si>
    <t>Cosecha</t>
  </si>
  <si>
    <t>Sacos</t>
  </si>
  <si>
    <t>Un</t>
  </si>
  <si>
    <t>Febrero</t>
  </si>
  <si>
    <t>ESCENARIOS COSTO UNITARIO  ($/scs)</t>
  </si>
  <si>
    <t>BAJO</t>
  </si>
  <si>
    <t>RENDIMIENTO (qqm/Há.)</t>
  </si>
  <si>
    <t>Aplicación herbicida Barbecho químico</t>
  </si>
  <si>
    <t>Mayo</t>
  </si>
  <si>
    <t>Aplicación fertilizante (2)</t>
  </si>
  <si>
    <t>Mayo y Agosto</t>
  </si>
  <si>
    <t>Aplicación herbicida postemergencia</t>
  </si>
  <si>
    <t>Junio</t>
  </si>
  <si>
    <t>rastraje (02)</t>
  </si>
  <si>
    <t>Mayo/Junio</t>
  </si>
  <si>
    <t>cosecha</t>
  </si>
  <si>
    <t>Enero/Febrero</t>
  </si>
  <si>
    <t>Agosto</t>
  </si>
  <si>
    <t>TRIGO DE INVIERNO</t>
  </si>
  <si>
    <t>DOMO,CRAC</t>
  </si>
  <si>
    <t>Enero/febrero</t>
  </si>
  <si>
    <t>JT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</si>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</sst>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5" fillId="0" borderId="1"/>
    <xf numFmtId="0" fontId="1" fillId="0" borderId="1"/>
  </cellStyleXfs>
  <cellXfs count="99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/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8" fillId="0" borderId="2" xfId="0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/>
    </xf>
    <xf numFmtId="0" fontId="8" fillId="10" borderId="2" xfId="0" applyFont="1" applyFill="1" applyBorder="1" applyAlignment="1">
      <alignment horizontal="right"/>
    </xf>
    <xf numFmtId="17" fontId="8" fillId="10" borderId="2" xfId="0" applyNumberFormat="1" applyFont="1" applyFill="1" applyBorder="1" applyAlignment="1">
      <alignment horizontal="right"/>
    </xf>
    <xf numFmtId="3" fontId="8" fillId="10" borderId="2" xfId="0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3" fontId="9" fillId="0" borderId="2" xfId="0" applyNumberFormat="1" applyFont="1" applyBorder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9" fillId="0" borderId="2" xfId="0" applyFont="1" applyFill="1" applyBorder="1"/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right"/>
    </xf>
    <xf numFmtId="0" fontId="10" fillId="0" borderId="2" xfId="0" applyFont="1" applyFill="1" applyBorder="1" applyAlignment="1">
      <alignment wrapText="1"/>
    </xf>
    <xf numFmtId="0" fontId="8" fillId="0" borderId="2" xfId="0" applyFont="1" applyBorder="1"/>
    <xf numFmtId="0" fontId="2" fillId="0" borderId="2" xfId="1" applyFont="1" applyBorder="1" applyAlignment="1">
      <alignment horizontal="center"/>
    </xf>
    <xf numFmtId="0" fontId="11" fillId="0" borderId="2" xfId="0" applyFont="1" applyFill="1" applyBorder="1"/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/>
    <xf numFmtId="0" fontId="7" fillId="3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7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7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7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4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4" fillId="2" borderId="2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165" fontId="4" fillId="2" borderId="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5" fontId="4" fillId="8" borderId="2" xfId="0" applyNumberFormat="1" applyFont="1" applyFill="1" applyBorder="1" applyAlignment="1">
      <alignment vertical="center"/>
    </xf>
    <xf numFmtId="9" fontId="4" fillId="8" borderId="2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49" fontId="13" fillId="9" borderId="2" xfId="0" applyNumberFormat="1" applyFont="1" applyFill="1" applyBorder="1" applyAlignment="1">
      <alignment vertical="center"/>
    </xf>
    <xf numFmtId="0" fontId="4" fillId="8" borderId="2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64" fontId="7" fillId="6" borderId="1" xfId="0" applyNumberFormat="1" applyFont="1" applyFill="1" applyBorder="1" applyAlignment="1">
      <alignment vertical="center"/>
    </xf>
    <xf numFmtId="0" fontId="8" fillId="1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3" fillId="9" borderId="2" xfId="0" applyNumberFormat="1" applyFont="1" applyFill="1" applyBorder="1" applyAlignment="1">
      <alignment vertical="center"/>
    </xf>
    <xf numFmtId="0" fontId="4" fillId="9" borderId="2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14" fontId="8" fillId="0" borderId="2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6389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tabSelected="1" workbookViewId="0">
      <selection activeCell="I10" sqref="I10"/>
    </sheetView>
  </sheetViews>
  <sheetFormatPr baseColWidth="10" defaultColWidth="10.85546875" defaultRowHeight="11.25" customHeight="1"/>
  <cols>
    <col min="1" max="1" width="4.42578125" style="15" customWidth="1"/>
    <col min="2" max="2" width="20.7109375" style="15" customWidth="1"/>
    <col min="3" max="3" width="19.42578125" style="15" customWidth="1"/>
    <col min="4" max="4" width="9.42578125" style="15" customWidth="1"/>
    <col min="5" max="5" width="18.7109375" style="15" customWidth="1"/>
    <col min="6" max="6" width="13.5703125" style="15" customWidth="1"/>
    <col min="7" max="7" width="17.5703125" style="15" customWidth="1"/>
    <col min="8" max="255" width="10.85546875" style="15" customWidth="1"/>
    <col min="256" max="16384" width="10.85546875" style="16"/>
  </cols>
  <sheetData>
    <row r="1" spans="1:7" ht="15" customHeight="1">
      <c r="A1" s="14"/>
      <c r="B1" s="14"/>
      <c r="C1" s="14"/>
      <c r="D1" s="14"/>
      <c r="E1" s="14"/>
      <c r="F1" s="14"/>
      <c r="G1" s="14"/>
    </row>
    <row r="2" spans="1:7" ht="15" customHeight="1">
      <c r="A2" s="14"/>
      <c r="B2" s="14"/>
      <c r="C2" s="14"/>
      <c r="D2" s="14"/>
      <c r="E2" s="14"/>
      <c r="F2" s="14"/>
      <c r="G2" s="14"/>
    </row>
    <row r="3" spans="1:7" ht="15" customHeight="1">
      <c r="A3" s="14"/>
      <c r="B3" s="14"/>
      <c r="C3" s="14"/>
      <c r="D3" s="14"/>
      <c r="E3" s="14"/>
      <c r="F3" s="14"/>
      <c r="G3" s="14"/>
    </row>
    <row r="4" spans="1:7" ht="15" customHeight="1">
      <c r="A4" s="14"/>
      <c r="B4" s="14"/>
      <c r="C4" s="14"/>
      <c r="D4" s="14"/>
      <c r="E4" s="14"/>
      <c r="F4" s="14"/>
      <c r="G4" s="14"/>
    </row>
    <row r="5" spans="1:7" ht="15" customHeight="1">
      <c r="A5" s="14"/>
      <c r="B5" s="14"/>
      <c r="C5" s="14"/>
      <c r="D5" s="14"/>
      <c r="E5" s="14"/>
      <c r="F5" s="14"/>
      <c r="G5" s="14"/>
    </row>
    <row r="6" spans="1:7" ht="15" customHeight="1">
      <c r="A6" s="14"/>
      <c r="B6" s="14"/>
      <c r="C6" s="14"/>
      <c r="D6" s="14"/>
      <c r="E6" s="14"/>
      <c r="F6" s="14"/>
      <c r="G6" s="14"/>
    </row>
    <row r="7" spans="1:7" ht="15" customHeight="1">
      <c r="A7" s="14"/>
      <c r="B7" s="14"/>
      <c r="C7" s="14"/>
      <c r="D7" s="14"/>
      <c r="E7" s="14"/>
      <c r="F7" s="14"/>
      <c r="G7" s="14"/>
    </row>
    <row r="8" spans="1:7" ht="15" customHeight="1">
      <c r="A8" s="14"/>
      <c r="B8" s="14"/>
      <c r="C8" s="14"/>
      <c r="D8" s="14"/>
      <c r="E8" s="14"/>
      <c r="F8" s="14"/>
      <c r="G8" s="14"/>
    </row>
    <row r="9" spans="1:7" ht="12" customHeight="1">
      <c r="A9" s="14"/>
      <c r="B9" s="76" t="s">
        <v>0</v>
      </c>
      <c r="C9" s="17" t="s">
        <v>94</v>
      </c>
      <c r="D9" s="14"/>
      <c r="E9" s="92" t="s">
        <v>82</v>
      </c>
      <c r="F9" s="93"/>
      <c r="G9" s="18">
        <v>45</v>
      </c>
    </row>
    <row r="10" spans="1:7" ht="12.75">
      <c r="A10" s="14"/>
      <c r="B10" s="5" t="s">
        <v>1</v>
      </c>
      <c r="C10" s="83" t="s">
        <v>95</v>
      </c>
      <c r="D10" s="14"/>
      <c r="E10" s="94" t="s">
        <v>2</v>
      </c>
      <c r="F10" s="95"/>
      <c r="G10" s="20">
        <v>44562</v>
      </c>
    </row>
    <row r="11" spans="1:7" ht="12.75">
      <c r="A11" s="14"/>
      <c r="B11" s="5" t="s">
        <v>3</v>
      </c>
      <c r="C11" s="19" t="s">
        <v>81</v>
      </c>
      <c r="D11" s="14"/>
      <c r="E11" s="94" t="s">
        <v>74</v>
      </c>
      <c r="F11" s="95"/>
      <c r="G11" s="21">
        <v>30000</v>
      </c>
    </row>
    <row r="12" spans="1:7" ht="11.25" customHeight="1">
      <c r="A12" s="14"/>
      <c r="B12" s="5" t="s">
        <v>4</v>
      </c>
      <c r="C12" s="19" t="s">
        <v>62</v>
      </c>
      <c r="D12" s="14"/>
      <c r="E12" s="11" t="s">
        <v>5</v>
      </c>
      <c r="F12" s="12"/>
      <c r="G12" s="21">
        <f>(G9*G11)*1.19</f>
        <v>1606500</v>
      </c>
    </row>
    <row r="13" spans="1:7" ht="11.25" customHeight="1">
      <c r="A13" s="14"/>
      <c r="B13" s="5" t="s">
        <v>6</v>
      </c>
      <c r="C13" s="19" t="s">
        <v>63</v>
      </c>
      <c r="D13" s="14"/>
      <c r="E13" s="94" t="s">
        <v>7</v>
      </c>
      <c r="F13" s="95"/>
      <c r="G13" s="19" t="s">
        <v>75</v>
      </c>
    </row>
    <row r="14" spans="1:7" ht="13.5" customHeight="1">
      <c r="A14" s="14"/>
      <c r="B14" s="5" t="s">
        <v>8</v>
      </c>
      <c r="C14" s="19" t="s">
        <v>63</v>
      </c>
      <c r="D14" s="14"/>
      <c r="E14" s="94" t="s">
        <v>9</v>
      </c>
      <c r="F14" s="95"/>
      <c r="G14" s="20">
        <v>44958</v>
      </c>
    </row>
    <row r="15" spans="1:7" ht="12.75">
      <c r="A15" s="14"/>
      <c r="B15" s="5" t="s">
        <v>10</v>
      </c>
      <c r="C15" s="98">
        <v>44727</v>
      </c>
      <c r="D15" s="14"/>
      <c r="E15" s="96" t="s">
        <v>11</v>
      </c>
      <c r="F15" s="97"/>
      <c r="G15" s="22" t="s">
        <v>64</v>
      </c>
    </row>
    <row r="16" spans="1:7" ht="12" customHeight="1">
      <c r="A16" s="14"/>
      <c r="B16" s="23"/>
      <c r="C16" s="24"/>
      <c r="D16" s="14"/>
      <c r="E16" s="14"/>
      <c r="F16" s="14"/>
      <c r="G16" s="25"/>
    </row>
    <row r="17" spans="1:7" ht="12" customHeight="1">
      <c r="A17" s="14"/>
      <c r="B17" s="88" t="s">
        <v>12</v>
      </c>
      <c r="C17" s="89"/>
      <c r="D17" s="89"/>
      <c r="E17" s="89"/>
      <c r="F17" s="89"/>
      <c r="G17" s="89"/>
    </row>
    <row r="18" spans="1:7" ht="12" customHeight="1">
      <c r="A18" s="14"/>
      <c r="B18" s="14"/>
      <c r="C18" s="26"/>
      <c r="D18" s="26"/>
      <c r="E18" s="26"/>
      <c r="F18" s="14"/>
      <c r="G18" s="14"/>
    </row>
    <row r="19" spans="1:7" ht="12" customHeight="1">
      <c r="A19" s="14"/>
      <c r="B19" s="27" t="s">
        <v>13</v>
      </c>
      <c r="C19" s="28"/>
      <c r="D19" s="28"/>
      <c r="E19" s="28"/>
      <c r="F19" s="28"/>
      <c r="G19" s="28"/>
    </row>
    <row r="20" spans="1:7" ht="12.75">
      <c r="A20" s="14"/>
      <c r="B20" s="77" t="s">
        <v>14</v>
      </c>
      <c r="C20" s="77" t="s">
        <v>15</v>
      </c>
      <c r="D20" s="77" t="s">
        <v>16</v>
      </c>
      <c r="E20" s="77" t="s">
        <v>17</v>
      </c>
      <c r="F20" s="77" t="s">
        <v>18</v>
      </c>
      <c r="G20" s="77" t="s">
        <v>19</v>
      </c>
    </row>
    <row r="21" spans="1:7" ht="24" customHeight="1">
      <c r="A21" s="14"/>
      <c r="B21" s="29" t="s">
        <v>83</v>
      </c>
      <c r="C21" s="30" t="s">
        <v>20</v>
      </c>
      <c r="D21" s="84">
        <v>0.5</v>
      </c>
      <c r="E21" s="30" t="s">
        <v>67</v>
      </c>
      <c r="F21" s="85">
        <v>20000</v>
      </c>
      <c r="G21" s="31">
        <f>F21*D21</f>
        <v>10000</v>
      </c>
    </row>
    <row r="22" spans="1:7" ht="13.5" customHeight="1">
      <c r="A22" s="14"/>
      <c r="B22" s="32" t="s">
        <v>65</v>
      </c>
      <c r="C22" s="30" t="s">
        <v>20</v>
      </c>
      <c r="D22" s="84">
        <v>1</v>
      </c>
      <c r="E22" s="30" t="s">
        <v>84</v>
      </c>
      <c r="F22" s="85">
        <v>20000</v>
      </c>
      <c r="G22" s="31">
        <f>F22*D22</f>
        <v>20000</v>
      </c>
    </row>
    <row r="23" spans="1:7" ht="15" customHeight="1">
      <c r="A23" s="14"/>
      <c r="B23" s="32" t="s">
        <v>85</v>
      </c>
      <c r="C23" s="30" t="s">
        <v>20</v>
      </c>
      <c r="D23" s="84">
        <v>1.5</v>
      </c>
      <c r="E23" s="30" t="s">
        <v>86</v>
      </c>
      <c r="F23" s="85">
        <v>20000</v>
      </c>
      <c r="G23" s="31">
        <f>F23*D23</f>
        <v>30000</v>
      </c>
    </row>
    <row r="24" spans="1:7" ht="15" customHeight="1">
      <c r="A24" s="14"/>
      <c r="B24" s="32" t="s">
        <v>87</v>
      </c>
      <c r="C24" s="30" t="s">
        <v>20</v>
      </c>
      <c r="D24" s="22">
        <v>0.5</v>
      </c>
      <c r="E24" s="30" t="s">
        <v>88</v>
      </c>
      <c r="F24" s="85">
        <v>20000</v>
      </c>
      <c r="G24" s="31">
        <f>F24*D24</f>
        <v>10000</v>
      </c>
    </row>
    <row r="25" spans="1:7" ht="12.75" customHeight="1">
      <c r="A25" s="14"/>
      <c r="B25" s="32" t="s">
        <v>76</v>
      </c>
      <c r="C25" s="33" t="s">
        <v>20</v>
      </c>
      <c r="D25" s="22">
        <v>4</v>
      </c>
      <c r="E25" s="33" t="s">
        <v>96</v>
      </c>
      <c r="F25" s="85">
        <v>20000</v>
      </c>
      <c r="G25" s="31">
        <f>F25*D25</f>
        <v>80000</v>
      </c>
    </row>
    <row r="26" spans="1:7" ht="12.75" customHeight="1">
      <c r="A26" s="14"/>
      <c r="B26" s="1" t="s">
        <v>21</v>
      </c>
      <c r="C26" s="2"/>
      <c r="D26" s="2"/>
      <c r="E26" s="2"/>
      <c r="F26" s="3"/>
      <c r="G26" s="4">
        <f>SUM(G21:G25)</f>
        <v>150000</v>
      </c>
    </row>
    <row r="27" spans="1:7" ht="12" customHeight="1">
      <c r="A27" s="14"/>
      <c r="B27" s="14"/>
      <c r="C27" s="14"/>
      <c r="D27" s="14"/>
      <c r="E27" s="14"/>
      <c r="F27" s="34"/>
      <c r="G27" s="34"/>
    </row>
    <row r="28" spans="1:7" ht="12" customHeight="1">
      <c r="A28" s="14"/>
      <c r="B28" s="27" t="s">
        <v>22</v>
      </c>
      <c r="C28" s="35"/>
      <c r="D28" s="35"/>
      <c r="E28" s="35"/>
      <c r="F28" s="28"/>
      <c r="G28" s="28"/>
    </row>
    <row r="29" spans="1:7" ht="12.75">
      <c r="A29" s="14"/>
      <c r="B29" s="78" t="s">
        <v>14</v>
      </c>
      <c r="C29" s="77" t="s">
        <v>15</v>
      </c>
      <c r="D29" s="77" t="s">
        <v>16</v>
      </c>
      <c r="E29" s="78" t="s">
        <v>17</v>
      </c>
      <c r="F29" s="77" t="s">
        <v>18</v>
      </c>
      <c r="G29" s="78" t="s">
        <v>19</v>
      </c>
    </row>
    <row r="30" spans="1:7" ht="15" customHeight="1">
      <c r="A30" s="14"/>
      <c r="B30" s="36" t="s">
        <v>66</v>
      </c>
      <c r="C30" s="30" t="s">
        <v>61</v>
      </c>
      <c r="D30" s="84">
        <v>0.5</v>
      </c>
      <c r="E30" s="30" t="s">
        <v>84</v>
      </c>
      <c r="F30" s="85">
        <v>25000</v>
      </c>
      <c r="G30" s="31">
        <f>F30*D30</f>
        <v>12500</v>
      </c>
    </row>
    <row r="31" spans="1:7" ht="11.25" customHeight="1">
      <c r="A31" s="14"/>
      <c r="B31" s="32" t="s">
        <v>65</v>
      </c>
      <c r="C31" s="30" t="s">
        <v>61</v>
      </c>
      <c r="D31" s="84">
        <v>0.5</v>
      </c>
      <c r="E31" s="30" t="s">
        <v>84</v>
      </c>
      <c r="F31" s="85">
        <v>25000</v>
      </c>
      <c r="G31" s="31">
        <f>F31*D31</f>
        <v>12500</v>
      </c>
    </row>
    <row r="32" spans="1:7" ht="12" customHeight="1">
      <c r="A32" s="14"/>
      <c r="B32" s="32" t="s">
        <v>76</v>
      </c>
      <c r="C32" s="30" t="s">
        <v>61</v>
      </c>
      <c r="D32" s="22">
        <v>0.5</v>
      </c>
      <c r="E32" s="33" t="s">
        <v>92</v>
      </c>
      <c r="F32" s="85">
        <v>25000</v>
      </c>
      <c r="G32" s="31">
        <f>F32*D32</f>
        <v>12500</v>
      </c>
    </row>
    <row r="33" spans="1:7" ht="12" customHeight="1">
      <c r="A33" s="14"/>
      <c r="B33" s="1" t="s">
        <v>23</v>
      </c>
      <c r="C33" s="2"/>
      <c r="D33" s="2"/>
      <c r="E33" s="2"/>
      <c r="F33" s="3"/>
      <c r="G33" s="4">
        <f>SUM(G30:G32)</f>
        <v>37500</v>
      </c>
    </row>
    <row r="34" spans="1:7" ht="12" customHeight="1">
      <c r="A34" s="14"/>
      <c r="B34" s="14"/>
      <c r="C34" s="14"/>
      <c r="D34" s="14"/>
      <c r="E34" s="14"/>
      <c r="F34" s="34"/>
      <c r="G34" s="34"/>
    </row>
    <row r="35" spans="1:7" ht="12" customHeight="1">
      <c r="A35" s="14"/>
      <c r="B35" s="27" t="s">
        <v>24</v>
      </c>
      <c r="C35" s="35"/>
      <c r="D35" s="35"/>
      <c r="E35" s="35"/>
      <c r="F35" s="28"/>
      <c r="G35" s="28"/>
    </row>
    <row r="36" spans="1:7" ht="24" customHeight="1">
      <c r="A36" s="14"/>
      <c r="B36" s="78" t="s">
        <v>14</v>
      </c>
      <c r="C36" s="78" t="s">
        <v>15</v>
      </c>
      <c r="D36" s="78" t="s">
        <v>16</v>
      </c>
      <c r="E36" s="78" t="s">
        <v>17</v>
      </c>
      <c r="F36" s="77" t="s">
        <v>18</v>
      </c>
      <c r="G36" s="78" t="s">
        <v>19</v>
      </c>
    </row>
    <row r="37" spans="1:7" ht="12.75" customHeight="1">
      <c r="A37" s="14"/>
      <c r="B37" s="37" t="s">
        <v>89</v>
      </c>
      <c r="C37" s="38" t="s">
        <v>97</v>
      </c>
      <c r="D37" s="86">
        <v>0.25</v>
      </c>
      <c r="E37" s="38" t="s">
        <v>90</v>
      </c>
      <c r="F37" s="87">
        <v>200000</v>
      </c>
      <c r="G37" s="39">
        <f>(D37*F37)</f>
        <v>50000</v>
      </c>
    </row>
    <row r="38" spans="1:7" ht="12.75" customHeight="1">
      <c r="A38" s="14"/>
      <c r="B38" s="37" t="s">
        <v>91</v>
      </c>
      <c r="C38" s="38" t="s">
        <v>25</v>
      </c>
      <c r="D38" s="86">
        <v>0.25</v>
      </c>
      <c r="E38" s="38" t="s">
        <v>92</v>
      </c>
      <c r="F38" s="87">
        <v>300000</v>
      </c>
      <c r="G38" s="39">
        <f>(D38*F38)*1.19</f>
        <v>89250</v>
      </c>
    </row>
    <row r="39" spans="1:7" ht="12.75" customHeight="1">
      <c r="A39" s="14"/>
      <c r="B39" s="1" t="s">
        <v>26</v>
      </c>
      <c r="C39" s="2"/>
      <c r="D39" s="2"/>
      <c r="E39" s="2"/>
      <c r="F39" s="3"/>
      <c r="G39" s="4">
        <f>SUM(G37:G38)</f>
        <v>139250</v>
      </c>
    </row>
    <row r="40" spans="1:7" ht="12" customHeight="1">
      <c r="A40" s="14"/>
      <c r="B40" s="14"/>
      <c r="C40" s="14"/>
      <c r="D40" s="14"/>
      <c r="E40" s="14"/>
      <c r="F40" s="34"/>
      <c r="G40" s="34"/>
    </row>
    <row r="41" spans="1:7" ht="12" customHeight="1">
      <c r="A41" s="14"/>
      <c r="B41" s="27" t="s">
        <v>27</v>
      </c>
      <c r="C41" s="35"/>
      <c r="D41" s="35"/>
      <c r="E41" s="35"/>
      <c r="F41" s="28"/>
      <c r="G41" s="28"/>
    </row>
    <row r="42" spans="1:7" ht="24" customHeight="1">
      <c r="A42" s="14"/>
      <c r="B42" s="77" t="s">
        <v>28</v>
      </c>
      <c r="C42" s="77" t="s">
        <v>29</v>
      </c>
      <c r="D42" s="77" t="s">
        <v>30</v>
      </c>
      <c r="E42" s="77" t="s">
        <v>17</v>
      </c>
      <c r="F42" s="77" t="s">
        <v>18</v>
      </c>
      <c r="G42" s="77" t="s">
        <v>19</v>
      </c>
    </row>
    <row r="43" spans="1:7" ht="12.75" customHeight="1">
      <c r="A43" s="14"/>
      <c r="B43" s="40" t="s">
        <v>68</v>
      </c>
      <c r="C43" s="41"/>
      <c r="D43" s="22"/>
      <c r="E43" s="41"/>
      <c r="F43" s="18"/>
      <c r="G43" s="6"/>
    </row>
    <row r="44" spans="1:7" ht="12.75" customHeight="1">
      <c r="A44" s="14"/>
      <c r="B44" s="36" t="s">
        <v>69</v>
      </c>
      <c r="C44" s="30" t="s">
        <v>70</v>
      </c>
      <c r="D44" s="22">
        <v>1</v>
      </c>
      <c r="E44" s="42" t="s">
        <v>67</v>
      </c>
      <c r="F44" s="18">
        <v>21000</v>
      </c>
      <c r="G44" s="7">
        <f t="shared" ref="G44:G51" si="0">(D44*F44)*1.19</f>
        <v>24990</v>
      </c>
    </row>
    <row r="45" spans="1:7" ht="12.75" customHeight="1">
      <c r="A45" s="14"/>
      <c r="B45" s="36" t="s">
        <v>71</v>
      </c>
      <c r="C45" s="30" t="s">
        <v>70</v>
      </c>
      <c r="D45" s="22">
        <v>1</v>
      </c>
      <c r="E45" s="42" t="s">
        <v>93</v>
      </c>
      <c r="F45" s="18">
        <v>24000</v>
      </c>
      <c r="G45" s="7">
        <f t="shared" si="0"/>
        <v>28560</v>
      </c>
    </row>
    <row r="46" spans="1:7" ht="12.75" customHeight="1">
      <c r="A46" s="14"/>
      <c r="B46" s="43" t="s">
        <v>31</v>
      </c>
      <c r="C46" s="30" t="s">
        <v>33</v>
      </c>
      <c r="D46" s="22">
        <v>170</v>
      </c>
      <c r="E46" s="42" t="s">
        <v>88</v>
      </c>
      <c r="F46" s="18">
        <v>402</v>
      </c>
      <c r="G46" s="7">
        <f t="shared" si="0"/>
        <v>81324.599999999991</v>
      </c>
    </row>
    <row r="47" spans="1:7" ht="12.75" customHeight="1">
      <c r="A47" s="14"/>
      <c r="B47" s="43" t="s">
        <v>32</v>
      </c>
      <c r="C47" s="30"/>
      <c r="D47" s="22"/>
      <c r="E47" s="42"/>
      <c r="F47" s="18"/>
      <c r="G47" s="7"/>
    </row>
    <row r="48" spans="1:7" ht="12.75" customHeight="1">
      <c r="A48" s="14"/>
      <c r="B48" s="36" t="s">
        <v>72</v>
      </c>
      <c r="C48" s="30" t="s">
        <v>33</v>
      </c>
      <c r="D48" s="22">
        <v>250</v>
      </c>
      <c r="E48" s="42" t="s">
        <v>88</v>
      </c>
      <c r="F48" s="18">
        <v>980</v>
      </c>
      <c r="G48" s="7">
        <f t="shared" si="0"/>
        <v>291550</v>
      </c>
    </row>
    <row r="49" spans="1:8" ht="12.75" customHeight="1">
      <c r="A49" s="14"/>
      <c r="B49" s="36" t="s">
        <v>73</v>
      </c>
      <c r="C49" s="30" t="s">
        <v>33</v>
      </c>
      <c r="D49" s="22">
        <v>200</v>
      </c>
      <c r="E49" s="42" t="s">
        <v>88</v>
      </c>
      <c r="F49" s="18">
        <v>796</v>
      </c>
      <c r="G49" s="7">
        <f t="shared" si="0"/>
        <v>189448</v>
      </c>
    </row>
    <row r="50" spans="1:8" ht="12.75" customHeight="1">
      <c r="A50" s="14"/>
      <c r="B50" s="43" t="s">
        <v>35</v>
      </c>
      <c r="C50" s="30"/>
      <c r="D50" s="22"/>
      <c r="E50" s="30"/>
      <c r="F50" s="18"/>
      <c r="G50" s="7"/>
    </row>
    <row r="51" spans="1:8" ht="12.75" customHeight="1">
      <c r="A51" s="14"/>
      <c r="B51" s="36" t="s">
        <v>77</v>
      </c>
      <c r="C51" s="30" t="s">
        <v>78</v>
      </c>
      <c r="D51" s="22">
        <v>160</v>
      </c>
      <c r="E51" s="30" t="s">
        <v>79</v>
      </c>
      <c r="F51" s="18">
        <v>200</v>
      </c>
      <c r="G51" s="7">
        <f t="shared" si="0"/>
        <v>38080</v>
      </c>
    </row>
    <row r="52" spans="1:8" ht="13.5" customHeight="1">
      <c r="A52" s="14"/>
      <c r="B52" s="1" t="s">
        <v>34</v>
      </c>
      <c r="C52" s="2"/>
      <c r="D52" s="2"/>
      <c r="E52" s="2"/>
      <c r="F52" s="3"/>
      <c r="G52" s="4">
        <f>SUM(G43:G51)</f>
        <v>653952.6</v>
      </c>
    </row>
    <row r="53" spans="1:8" ht="12" customHeight="1">
      <c r="A53" s="14"/>
      <c r="B53" s="14"/>
      <c r="C53" s="14"/>
      <c r="D53" s="14"/>
      <c r="E53" s="44"/>
      <c r="F53" s="34"/>
      <c r="G53" s="34"/>
    </row>
    <row r="54" spans="1:8" ht="12" customHeight="1">
      <c r="A54" s="14"/>
      <c r="B54" s="27" t="s">
        <v>35</v>
      </c>
      <c r="C54" s="35"/>
      <c r="D54" s="35"/>
      <c r="E54" s="35"/>
      <c r="F54" s="28"/>
      <c r="G54" s="28"/>
    </row>
    <row r="55" spans="1:8" ht="24" customHeight="1">
      <c r="A55" s="14"/>
      <c r="B55" s="78" t="s">
        <v>36</v>
      </c>
      <c r="C55" s="77" t="s">
        <v>29</v>
      </c>
      <c r="D55" s="77" t="s">
        <v>30</v>
      </c>
      <c r="E55" s="78" t="s">
        <v>17</v>
      </c>
      <c r="F55" s="77" t="s">
        <v>18</v>
      </c>
      <c r="G55" s="78" t="s">
        <v>19</v>
      </c>
    </row>
    <row r="56" spans="1:8" ht="12.75" customHeight="1">
      <c r="A56" s="14"/>
      <c r="B56" s="10"/>
      <c r="C56" s="8"/>
      <c r="D56" s="7">
        <v>0</v>
      </c>
      <c r="E56" s="9"/>
      <c r="F56" s="7">
        <v>0</v>
      </c>
      <c r="G56" s="7">
        <v>0</v>
      </c>
    </row>
    <row r="57" spans="1:8" ht="13.5" customHeight="1">
      <c r="A57" s="14"/>
      <c r="B57" s="1" t="s">
        <v>37</v>
      </c>
      <c r="C57" s="2"/>
      <c r="D57" s="2"/>
      <c r="E57" s="2"/>
      <c r="F57" s="3"/>
      <c r="G57" s="4">
        <v>0</v>
      </c>
    </row>
    <row r="58" spans="1:8" ht="12" customHeight="1">
      <c r="A58" s="14"/>
      <c r="B58" s="14"/>
      <c r="C58" s="14"/>
      <c r="D58" s="14"/>
      <c r="E58" s="14"/>
      <c r="F58" s="34"/>
      <c r="G58" s="34"/>
    </row>
    <row r="59" spans="1:8" ht="12" customHeight="1">
      <c r="A59" s="14"/>
      <c r="B59" s="27" t="s">
        <v>38</v>
      </c>
      <c r="C59" s="47"/>
      <c r="D59" s="47"/>
      <c r="E59" s="47"/>
      <c r="F59" s="47"/>
      <c r="G59" s="79">
        <f>G52+G39+G33+G26</f>
        <v>980702.6</v>
      </c>
      <c r="H59" s="45"/>
    </row>
    <row r="60" spans="1:8" ht="12" customHeight="1">
      <c r="A60" s="14"/>
      <c r="B60" s="80" t="s">
        <v>39</v>
      </c>
      <c r="C60" s="46"/>
      <c r="D60" s="46"/>
      <c r="E60" s="46"/>
      <c r="F60" s="46"/>
      <c r="G60" s="81">
        <f>G59*0.05</f>
        <v>49035.130000000005</v>
      </c>
    </row>
    <row r="61" spans="1:8" ht="12" customHeight="1">
      <c r="A61" s="14"/>
      <c r="B61" s="27" t="s">
        <v>40</v>
      </c>
      <c r="C61" s="47"/>
      <c r="D61" s="47"/>
      <c r="E61" s="47"/>
      <c r="F61" s="47"/>
      <c r="G61" s="79">
        <f>G60+G59</f>
        <v>1029737.73</v>
      </c>
    </row>
    <row r="62" spans="1:8" ht="12" customHeight="1">
      <c r="A62" s="14"/>
      <c r="B62" s="80" t="s">
        <v>41</v>
      </c>
      <c r="C62" s="46"/>
      <c r="D62" s="46"/>
      <c r="E62" s="46"/>
      <c r="F62" s="46"/>
      <c r="G62" s="81">
        <f>G12</f>
        <v>1606500</v>
      </c>
    </row>
    <row r="63" spans="1:8" ht="12" customHeight="1">
      <c r="A63" s="14"/>
      <c r="B63" s="27" t="s">
        <v>42</v>
      </c>
      <c r="C63" s="47"/>
      <c r="D63" s="47"/>
      <c r="E63" s="47"/>
      <c r="F63" s="47"/>
      <c r="G63" s="82">
        <f>G62-G61</f>
        <v>576762.27</v>
      </c>
    </row>
    <row r="64" spans="1:8" ht="12" customHeight="1">
      <c r="A64" s="14"/>
      <c r="B64" s="48" t="s">
        <v>98</v>
      </c>
      <c r="C64" s="49"/>
      <c r="D64" s="49"/>
      <c r="E64" s="49"/>
      <c r="F64" s="49"/>
      <c r="G64" s="50"/>
    </row>
    <row r="65" spans="1:7" ht="12.75" customHeight="1">
      <c r="A65" s="14"/>
      <c r="B65" s="28"/>
      <c r="C65" s="49"/>
      <c r="D65" s="49"/>
      <c r="E65" s="49"/>
      <c r="F65" s="49"/>
      <c r="G65" s="50"/>
    </row>
    <row r="66" spans="1:7" ht="12" customHeight="1">
      <c r="A66" s="14"/>
      <c r="B66" s="51" t="s">
        <v>99</v>
      </c>
      <c r="C66" s="14"/>
      <c r="D66" s="14"/>
      <c r="E66" s="14"/>
      <c r="F66" s="14"/>
      <c r="G66" s="50"/>
    </row>
    <row r="67" spans="1:7" ht="12" customHeight="1">
      <c r="A67" s="14"/>
      <c r="B67" s="52" t="s">
        <v>43</v>
      </c>
      <c r="C67" s="53"/>
      <c r="D67" s="53"/>
      <c r="E67" s="53"/>
      <c r="F67" s="53"/>
      <c r="G67" s="54"/>
    </row>
    <row r="68" spans="1:7" ht="12" customHeight="1">
      <c r="A68" s="14"/>
      <c r="B68" s="55" t="s">
        <v>44</v>
      </c>
      <c r="C68" s="14"/>
      <c r="D68" s="14"/>
      <c r="E68" s="14"/>
      <c r="F68" s="14"/>
      <c r="G68" s="56"/>
    </row>
    <row r="69" spans="1:7" ht="12" customHeight="1">
      <c r="A69" s="14"/>
      <c r="B69" s="55" t="s">
        <v>45</v>
      </c>
      <c r="C69" s="14"/>
      <c r="D69" s="14"/>
      <c r="E69" s="14"/>
      <c r="F69" s="14"/>
      <c r="G69" s="56"/>
    </row>
    <row r="70" spans="1:7" ht="12" customHeight="1">
      <c r="A70" s="14"/>
      <c r="B70" s="55" t="s">
        <v>46</v>
      </c>
      <c r="C70" s="14"/>
      <c r="D70" s="14"/>
      <c r="E70" s="14"/>
      <c r="F70" s="14"/>
      <c r="G70" s="56"/>
    </row>
    <row r="71" spans="1:7" ht="12" customHeight="1">
      <c r="A71" s="14"/>
      <c r="B71" s="55" t="s">
        <v>47</v>
      </c>
      <c r="C71" s="14"/>
      <c r="D71" s="14"/>
      <c r="E71" s="14"/>
      <c r="F71" s="14"/>
      <c r="G71" s="56"/>
    </row>
    <row r="72" spans="1:7" ht="12.75" customHeight="1">
      <c r="A72" s="14"/>
      <c r="B72" s="57" t="s">
        <v>48</v>
      </c>
      <c r="C72" s="58"/>
      <c r="D72" s="58"/>
      <c r="E72" s="58"/>
      <c r="F72" s="58"/>
      <c r="G72" s="59"/>
    </row>
    <row r="73" spans="1:7" ht="12.75" customHeight="1">
      <c r="A73" s="14"/>
      <c r="B73" s="28"/>
      <c r="C73" s="14"/>
      <c r="D73" s="14"/>
      <c r="E73" s="14"/>
      <c r="F73" s="14"/>
      <c r="G73" s="50"/>
    </row>
    <row r="74" spans="1:7" ht="15" customHeight="1">
      <c r="A74" s="14"/>
      <c r="B74" s="90" t="s">
        <v>49</v>
      </c>
      <c r="C74" s="91"/>
      <c r="D74" s="60"/>
      <c r="E74" s="61"/>
      <c r="F74" s="61"/>
      <c r="G74" s="50"/>
    </row>
    <row r="75" spans="1:7" ht="12" customHeight="1">
      <c r="A75" s="14"/>
      <c r="B75" s="62" t="s">
        <v>36</v>
      </c>
      <c r="C75" s="62" t="s">
        <v>50</v>
      </c>
      <c r="D75" s="63" t="s">
        <v>51</v>
      </c>
      <c r="E75" s="61"/>
      <c r="F75" s="61"/>
      <c r="G75" s="50"/>
    </row>
    <row r="76" spans="1:7" ht="12" customHeight="1">
      <c r="A76" s="14"/>
      <c r="B76" s="64" t="s">
        <v>52</v>
      </c>
      <c r="C76" s="65">
        <f>G26</f>
        <v>150000</v>
      </c>
      <c r="D76" s="66">
        <f>(C76/C82)</f>
        <v>0.14566815960021198</v>
      </c>
      <c r="E76" s="61"/>
      <c r="F76" s="61"/>
      <c r="G76" s="50"/>
    </row>
    <row r="77" spans="1:7" ht="12" customHeight="1">
      <c r="A77" s="14"/>
      <c r="B77" s="64" t="s">
        <v>53</v>
      </c>
      <c r="C77" s="65">
        <f>G33</f>
        <v>37500</v>
      </c>
      <c r="D77" s="66">
        <f>C77/C82</f>
        <v>3.6417039900052996E-2</v>
      </c>
      <c r="E77" s="61"/>
      <c r="F77" s="61"/>
      <c r="G77" s="50"/>
    </row>
    <row r="78" spans="1:7" ht="12" customHeight="1">
      <c r="A78" s="14"/>
      <c r="B78" s="64" t="s">
        <v>54</v>
      </c>
      <c r="C78" s="65">
        <f>G39</f>
        <v>139250</v>
      </c>
      <c r="D78" s="66">
        <f>(C78/C82)</f>
        <v>0.13522860816219681</v>
      </c>
      <c r="E78" s="61"/>
      <c r="F78" s="61"/>
      <c r="G78" s="50"/>
    </row>
    <row r="79" spans="1:7" ht="12" customHeight="1">
      <c r="A79" s="14"/>
      <c r="B79" s="64" t="s">
        <v>28</v>
      </c>
      <c r="C79" s="65">
        <f>G52</f>
        <v>653952.6</v>
      </c>
      <c r="D79" s="66">
        <f>(C79/C82)</f>
        <v>0.63506714471849057</v>
      </c>
      <c r="E79" s="61"/>
      <c r="F79" s="61"/>
      <c r="G79" s="50"/>
    </row>
    <row r="80" spans="1:7" ht="12" customHeight="1">
      <c r="A80" s="14"/>
      <c r="B80" s="64" t="s">
        <v>55</v>
      </c>
      <c r="C80" s="67"/>
      <c r="D80" s="66">
        <f>(C80/C82)</f>
        <v>0</v>
      </c>
      <c r="E80" s="68"/>
      <c r="F80" s="68"/>
      <c r="G80" s="50"/>
    </row>
    <row r="81" spans="1:7" ht="12" customHeight="1">
      <c r="A81" s="14"/>
      <c r="B81" s="64" t="s">
        <v>56</v>
      </c>
      <c r="C81" s="67">
        <f>G60</f>
        <v>49035.130000000005</v>
      </c>
      <c r="D81" s="66">
        <f>(C81/C82)</f>
        <v>4.7619047619047623E-2</v>
      </c>
      <c r="E81" s="68"/>
      <c r="F81" s="68"/>
      <c r="G81" s="50"/>
    </row>
    <row r="82" spans="1:7" ht="12.75" customHeight="1">
      <c r="A82" s="14"/>
      <c r="B82" s="62" t="s">
        <v>57</v>
      </c>
      <c r="C82" s="69">
        <f>SUM(C76:C81)</f>
        <v>1029737.73</v>
      </c>
      <c r="D82" s="70">
        <f>SUM(D76:D81)</f>
        <v>1</v>
      </c>
      <c r="E82" s="68"/>
      <c r="F82" s="68"/>
      <c r="G82" s="50"/>
    </row>
    <row r="83" spans="1:7" ht="12" customHeight="1">
      <c r="A83" s="14"/>
      <c r="B83" s="28"/>
      <c r="C83" s="49"/>
      <c r="D83" s="49"/>
      <c r="E83" s="49"/>
      <c r="F83" s="49"/>
      <c r="G83" s="50"/>
    </row>
    <row r="84" spans="1:7" ht="12.75" customHeight="1">
      <c r="A84" s="14"/>
      <c r="B84" s="13"/>
      <c r="C84" s="49"/>
      <c r="D84" s="49"/>
      <c r="E84" s="49"/>
      <c r="F84" s="49"/>
      <c r="G84" s="50"/>
    </row>
    <row r="85" spans="1:7" ht="12" customHeight="1">
      <c r="A85" s="14"/>
      <c r="B85" s="71"/>
      <c r="C85" s="72" t="s">
        <v>80</v>
      </c>
      <c r="D85" s="71"/>
      <c r="E85" s="71"/>
      <c r="F85" s="68"/>
      <c r="G85" s="50"/>
    </row>
    <row r="86" spans="1:7" ht="12" customHeight="1">
      <c r="A86" s="14"/>
      <c r="B86" s="62" t="s">
        <v>58</v>
      </c>
      <c r="C86" s="73">
        <v>45</v>
      </c>
      <c r="D86" s="73">
        <v>50</v>
      </c>
      <c r="E86" s="73">
        <v>55</v>
      </c>
      <c r="F86" s="74"/>
      <c r="G86" s="75"/>
    </row>
    <row r="87" spans="1:7" ht="12.75" customHeight="1">
      <c r="A87" s="14"/>
      <c r="B87" s="62" t="s">
        <v>59</v>
      </c>
      <c r="C87" s="69">
        <f>(G61/C86)</f>
        <v>22883.060666666664</v>
      </c>
      <c r="D87" s="69">
        <f>(G61/D86)</f>
        <v>20594.7546</v>
      </c>
      <c r="E87" s="69">
        <f>(G61/E86)</f>
        <v>18722.504181818182</v>
      </c>
      <c r="F87" s="74"/>
      <c r="G87" s="75"/>
    </row>
    <row r="88" spans="1:7" ht="15.6" customHeight="1">
      <c r="A88" s="14"/>
      <c r="B88" s="48" t="s">
        <v>60</v>
      </c>
      <c r="C88" s="14"/>
      <c r="D88" s="14"/>
      <c r="E88" s="14"/>
      <c r="F88" s="14"/>
      <c r="G88" s="14"/>
    </row>
  </sheetData>
  <mergeCells count="8">
    <mergeCell ref="B17:G17"/>
    <mergeCell ref="B74:C74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8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INVIERNO</vt:lpstr>
      <vt:lpstr>'TRIGO INVIERNO'!Área_de_impresión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2022-05-13T16:09:10Z</cp:lastPrinted>
  <dcterms:created xsi:type="dcterms:W3CDTF">2020-11-27T12:49:26Z</dcterms:created>
  <dcterms:modified xsi:type="dcterms:W3CDTF">2022-06-21T22:12:15Z</dcterms:modified>
</cp:coreProperties>
</file>