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TRIGO ALTERNATIVO" sheetId="1" r:id="rId1"/>
  </sheets>
  <definedNames>
    <definedName name="_xlnm.Print_Area" localSheetId="0">'TRIGO ALTERNATIVO'!$A$1:$G$94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C83" i="1" s="1"/>
  <c r="G47" i="1" l="1"/>
  <c r="G48" i="1"/>
  <c r="G49" i="1"/>
  <c r="G50" i="1"/>
  <c r="G51" i="1"/>
  <c r="G52" i="1"/>
  <c r="G53" i="1"/>
  <c r="G54" i="1"/>
  <c r="G55" i="1"/>
  <c r="G56" i="1"/>
  <c r="G57" i="1"/>
  <c r="G46" i="1"/>
  <c r="G36" i="1" l="1"/>
  <c r="G37" i="1"/>
  <c r="G38" i="1"/>
  <c r="G39" i="1"/>
  <c r="G40" i="1"/>
  <c r="G35" i="1"/>
  <c r="G25" i="1" l="1"/>
  <c r="G24" i="1"/>
  <c r="G23" i="1"/>
  <c r="G22" i="1"/>
  <c r="G21" i="1"/>
  <c r="G12" i="1"/>
  <c r="G58" i="1" l="1"/>
  <c r="C85" i="1" s="1"/>
  <c r="G41" i="1"/>
  <c r="C84" i="1" s="1"/>
  <c r="G26" i="1"/>
  <c r="C82" i="1" s="1"/>
  <c r="G63" i="1" l="1"/>
  <c r="C86" i="1" s="1"/>
  <c r="G68" i="1"/>
  <c r="G65" i="1" l="1"/>
  <c r="G66" i="1" s="1"/>
  <c r="G67" i="1" l="1"/>
  <c r="D93" i="1" s="1"/>
  <c r="C87" i="1"/>
  <c r="C93" i="1" l="1"/>
  <c r="G69" i="1"/>
  <c r="E93" i="1"/>
  <c r="C88" i="1"/>
  <c r="D85" i="1" l="1"/>
  <c r="D86" i="1"/>
  <c r="D82" i="1"/>
  <c r="D84" i="1"/>
  <c r="D87" i="1"/>
  <c r="D88" i="1" l="1"/>
</calcChain>
</file>

<file path=xl/sharedStrings.xml><?xml version="1.0" encoding="utf-8"?>
<sst xmlns="http://schemas.openxmlformats.org/spreadsheetml/2006/main" count="153" uniqueCount="105">
  <si>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</si>
  <si>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</si>
  <si>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</si>
  <si>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</si>
  <si>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</si>
  <si>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</si>
  <si>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</si>
  <si>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</si>
  <si>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</si>
  <si>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</si>
  <si>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</si>
  <si>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</si>
  <si>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</si>
  <si>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</si>
  <si>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</si>
  <si>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</si>
  <si>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</si>
  <si>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</si>
  <si>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</si>
  <si>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</si>
  <si>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</si>
  <si>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</si>
  <si>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</si>
  <si>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</si>
  <si>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</si>
  <si>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</si>
  <si>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</si>
  <si>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</si>
  <si>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</si>
  <si>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</si>
  <si>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</si>
  <si>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</si>
  <si>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</si>
  <si>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</si>
  <si>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</si>
  <si>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</si>
  <si>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</si>
  <si>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</si>
  <si>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</si>
  <si>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</si>
  <si>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</si>
  <si>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</si>
  <si>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</si>
  <si>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</si>
  <si>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</si>
  <si>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</si>
  <si>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</si>
  <si>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</si>
  <si>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</si>
  <si>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</si>
  <si>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</si>
  <si>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</si>
  <si>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</si>
  <si>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</si>
  <si>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</si>
  <si>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</si>
  <si>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</si>
  <si>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</si>
  <si>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</si>
  <si>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</si>
  <si>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</si>
  <si>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</si>
  <si>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</si>
  <si>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</si>
  <si>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</si>
  <si>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</si>
  <si>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BIO BIO</t>
  </si>
  <si>
    <t>LOS ANGELES</t>
  </si>
  <si>
    <t>TODAS</t>
  </si>
  <si>
    <t>MERCADO LOCAL</t>
  </si>
  <si>
    <t>SEQUÍA/HELADAS</t>
  </si>
  <si>
    <t xml:space="preserve">Siembra </t>
  </si>
  <si>
    <t>Mayo-Junio</t>
  </si>
  <si>
    <t>Aplicación fertilizantes</t>
  </si>
  <si>
    <t>Aplicación de herbicidas</t>
  </si>
  <si>
    <t>Aplicación de fungicida</t>
  </si>
  <si>
    <t>Labores de cosecha</t>
  </si>
  <si>
    <t>Enero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</si>
  <si>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</si>
  <si>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</si>
  <si>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</si>
  <si>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</si>
  <si>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</si>
  <si>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</si>
  <si>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</si>
  <si>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</si>
  <si>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</si>
  <si>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</si>
  <si>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Septiembre</t>
  </si>
  <si>
    <t>HERBICIDA</t>
  </si>
  <si>
    <t>Mcpa</t>
  </si>
  <si>
    <t>lts</t>
  </si>
  <si>
    <t>Octubre</t>
  </si>
  <si>
    <t>gr</t>
  </si>
  <si>
    <t>Topik</t>
  </si>
  <si>
    <t>FUNGICIDA</t>
  </si>
  <si>
    <t>Tantor</t>
  </si>
  <si>
    <t>Desinfeccion de semilla</t>
  </si>
  <si>
    <t>Marzo-Mayo</t>
  </si>
  <si>
    <t>ajax</t>
  </si>
  <si>
    <t>TRIGO INVIERNO</t>
  </si>
  <si>
    <t>CIKO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</si>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</sst>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4" fillId="0" borderId="0" applyFont="0" applyFill="0" applyBorder="0" applyAlignment="0" applyProtection="0"/>
    <xf numFmtId="0" fontId="5" fillId="0" borderId="1"/>
    <xf numFmtId="0" fontId="1" fillId="0" borderId="1"/>
  </cellStyleXfs>
  <cellXfs count="10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/>
    <xf numFmtId="0" fontId="10" fillId="0" borderId="2" xfId="0" applyFont="1" applyFill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3" fontId="11" fillId="0" borderId="2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8" fillId="0" borderId="2" xfId="0" applyNumberFormat="1" applyFont="1" applyBorder="1"/>
    <xf numFmtId="3" fontId="8" fillId="0" borderId="2" xfId="2" applyNumberFormat="1" applyFont="1" applyBorder="1" applyAlignment="1"/>
    <xf numFmtId="3" fontId="8" fillId="0" borderId="2" xfId="2" applyNumberFormat="1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right"/>
    </xf>
    <xf numFmtId="165" fontId="10" fillId="0" borderId="2" xfId="2" applyNumberFormat="1" applyFont="1" applyBorder="1" applyAlignment="1">
      <alignment horizontal="center"/>
    </xf>
    <xf numFmtId="3" fontId="12" fillId="0" borderId="2" xfId="2" applyNumberFormat="1" applyFont="1" applyBorder="1" applyAlignment="1"/>
    <xf numFmtId="165" fontId="8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6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6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7" fontId="13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vertical="center"/>
    </xf>
    <xf numFmtId="0" fontId="8" fillId="1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971550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191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4"/>
  <sheetViews>
    <sheetView showGridLines="0" tabSelected="1" workbookViewId="0">
      <selection activeCell="L38" sqref="L38"/>
    </sheetView>
  </sheetViews>
  <sheetFormatPr baseColWidth="10" defaultColWidth="10.85546875" defaultRowHeight="11.25" customHeight="1"/>
  <cols>
    <col min="1" max="1" width="4.42578125" style="10" customWidth="1"/>
    <col min="2" max="2" width="20.5703125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4.7109375" style="10" customWidth="1"/>
    <col min="8" max="254" width="10.85546875" style="10" customWidth="1"/>
    <col min="255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80" t="s">
        <v>0</v>
      </c>
      <c r="C9" s="12" t="s">
        <v>100</v>
      </c>
      <c r="D9" s="9"/>
      <c r="E9" s="95" t="s">
        <v>1</v>
      </c>
      <c r="F9" s="96"/>
      <c r="G9" s="13">
        <v>60</v>
      </c>
    </row>
    <row r="10" spans="1:7" ht="12.75">
      <c r="A10" s="9"/>
      <c r="B10" s="5" t="s">
        <v>2</v>
      </c>
      <c r="C10" s="87" t="s">
        <v>101</v>
      </c>
      <c r="D10" s="9"/>
      <c r="E10" s="93" t="s">
        <v>3</v>
      </c>
      <c r="F10" s="94"/>
      <c r="G10" s="15">
        <v>44621</v>
      </c>
    </row>
    <row r="11" spans="1:7" ht="12.75">
      <c r="A11" s="9"/>
      <c r="B11" s="5" t="s">
        <v>4</v>
      </c>
      <c r="C11" s="14" t="s">
        <v>65</v>
      </c>
      <c r="D11" s="9"/>
      <c r="E11" s="93" t="s">
        <v>5</v>
      </c>
      <c r="F11" s="94"/>
      <c r="G11" s="16">
        <v>18000</v>
      </c>
    </row>
    <row r="12" spans="1:7" ht="11.25" customHeight="1">
      <c r="A12" s="9"/>
      <c r="B12" s="5" t="s">
        <v>6</v>
      </c>
      <c r="C12" s="14" t="s">
        <v>66</v>
      </c>
      <c r="D12" s="9"/>
      <c r="E12" s="6" t="s">
        <v>7</v>
      </c>
      <c r="F12" s="7"/>
      <c r="G12" s="16">
        <f>G9*G11</f>
        <v>1080000</v>
      </c>
    </row>
    <row r="13" spans="1:7" ht="12.75">
      <c r="A13" s="9"/>
      <c r="B13" s="5" t="s">
        <v>8</v>
      </c>
      <c r="C13" s="14" t="s">
        <v>67</v>
      </c>
      <c r="D13" s="9"/>
      <c r="E13" s="93" t="s">
        <v>9</v>
      </c>
      <c r="F13" s="94"/>
      <c r="G13" s="17" t="s">
        <v>69</v>
      </c>
    </row>
    <row r="14" spans="1:7" ht="13.5" customHeight="1">
      <c r="A14" s="9"/>
      <c r="B14" s="5" t="s">
        <v>10</v>
      </c>
      <c r="C14" s="14" t="s">
        <v>68</v>
      </c>
      <c r="D14" s="9"/>
      <c r="E14" s="93" t="s">
        <v>11</v>
      </c>
      <c r="F14" s="94"/>
      <c r="G14" s="15">
        <v>44593</v>
      </c>
    </row>
    <row r="15" spans="1:7" ht="12.75">
      <c r="A15" s="9"/>
      <c r="B15" s="5" t="s">
        <v>12</v>
      </c>
      <c r="C15" s="101">
        <v>44727</v>
      </c>
      <c r="D15" s="9"/>
      <c r="E15" s="97" t="s">
        <v>13</v>
      </c>
      <c r="F15" s="98"/>
      <c r="G15" s="12" t="s">
        <v>70</v>
      </c>
    </row>
    <row r="16" spans="1:7" ht="12" customHeight="1">
      <c r="A16" s="9"/>
      <c r="B16" s="18"/>
      <c r="C16" s="19"/>
      <c r="D16" s="9"/>
      <c r="E16" s="9"/>
      <c r="F16" s="9"/>
      <c r="G16" s="20"/>
    </row>
    <row r="17" spans="1:7" ht="12" customHeight="1">
      <c r="A17" s="9"/>
      <c r="B17" s="99" t="s">
        <v>14</v>
      </c>
      <c r="C17" s="100"/>
      <c r="D17" s="100"/>
      <c r="E17" s="100"/>
      <c r="F17" s="100"/>
      <c r="G17" s="100"/>
    </row>
    <row r="18" spans="1:7" ht="12" customHeight="1">
      <c r="A18" s="9"/>
      <c r="B18" s="9"/>
      <c r="C18" s="21"/>
      <c r="D18" s="21"/>
      <c r="E18" s="21"/>
      <c r="F18" s="9"/>
      <c r="G18" s="9"/>
    </row>
    <row r="19" spans="1:7" ht="12" customHeight="1">
      <c r="A19" s="9"/>
      <c r="B19" s="22" t="s">
        <v>15</v>
      </c>
      <c r="C19" s="23"/>
      <c r="D19" s="23"/>
      <c r="E19" s="23"/>
      <c r="F19" s="23"/>
      <c r="G19" s="23"/>
    </row>
    <row r="20" spans="1:7" ht="12.75">
      <c r="A20" s="9"/>
      <c r="B20" s="81" t="s">
        <v>16</v>
      </c>
      <c r="C20" s="81" t="s">
        <v>17</v>
      </c>
      <c r="D20" s="81" t="s">
        <v>18</v>
      </c>
      <c r="E20" s="81" t="s">
        <v>19</v>
      </c>
      <c r="F20" s="81" t="s">
        <v>20</v>
      </c>
      <c r="G20" s="81" t="s">
        <v>21</v>
      </c>
    </row>
    <row r="21" spans="1:7" ht="12.75">
      <c r="A21" s="9"/>
      <c r="B21" s="24" t="s">
        <v>71</v>
      </c>
      <c r="C21" s="25" t="s">
        <v>22</v>
      </c>
      <c r="D21" s="88">
        <v>0.3</v>
      </c>
      <c r="E21" s="25" t="s">
        <v>72</v>
      </c>
      <c r="F21" s="26">
        <v>20000</v>
      </c>
      <c r="G21" s="26">
        <f>D21*F21</f>
        <v>6000</v>
      </c>
    </row>
    <row r="22" spans="1:7" ht="12.75">
      <c r="A22" s="9"/>
      <c r="B22" s="27" t="s">
        <v>73</v>
      </c>
      <c r="C22" s="25" t="s">
        <v>22</v>
      </c>
      <c r="D22" s="88">
        <v>0.2</v>
      </c>
      <c r="E22" s="25" t="s">
        <v>72</v>
      </c>
      <c r="F22" s="26">
        <v>20000</v>
      </c>
      <c r="G22" s="26">
        <f>D22*F22</f>
        <v>4000</v>
      </c>
    </row>
    <row r="23" spans="1:7" ht="12.75" customHeight="1">
      <c r="A23" s="9"/>
      <c r="B23" s="27" t="s">
        <v>74</v>
      </c>
      <c r="C23" s="25" t="s">
        <v>22</v>
      </c>
      <c r="D23" s="88">
        <v>0.2</v>
      </c>
      <c r="E23" s="25" t="s">
        <v>72</v>
      </c>
      <c r="F23" s="26">
        <v>20000</v>
      </c>
      <c r="G23" s="26">
        <f>D23*F23</f>
        <v>4000</v>
      </c>
    </row>
    <row r="24" spans="1:7" ht="12.75">
      <c r="A24" s="9"/>
      <c r="B24" s="27" t="s">
        <v>75</v>
      </c>
      <c r="C24" s="25" t="s">
        <v>22</v>
      </c>
      <c r="D24" s="88">
        <v>0.2</v>
      </c>
      <c r="E24" s="25" t="s">
        <v>28</v>
      </c>
      <c r="F24" s="26">
        <v>20000</v>
      </c>
      <c r="G24" s="26">
        <f>D24*F24</f>
        <v>4000</v>
      </c>
    </row>
    <row r="25" spans="1:7" ht="12.75" customHeight="1">
      <c r="A25" s="9"/>
      <c r="B25" s="28" t="s">
        <v>76</v>
      </c>
      <c r="C25" s="25" t="s">
        <v>22</v>
      </c>
      <c r="D25" s="88">
        <v>0.5</v>
      </c>
      <c r="E25" s="25" t="s">
        <v>77</v>
      </c>
      <c r="F25" s="26">
        <v>20000</v>
      </c>
      <c r="G25" s="26">
        <f>D25*F25</f>
        <v>10000</v>
      </c>
    </row>
    <row r="26" spans="1:7" ht="12.75" customHeight="1">
      <c r="A26" s="9"/>
      <c r="B26" s="1" t="s">
        <v>23</v>
      </c>
      <c r="C26" s="2"/>
      <c r="D26" s="2"/>
      <c r="E26" s="2"/>
      <c r="F26" s="3"/>
      <c r="G26" s="4">
        <f>SUM(G21:G25)</f>
        <v>28000</v>
      </c>
    </row>
    <row r="27" spans="1:7" ht="12" customHeight="1">
      <c r="A27" s="9"/>
      <c r="B27" s="9"/>
      <c r="C27" s="9"/>
      <c r="D27" s="9"/>
      <c r="E27" s="9"/>
      <c r="F27" s="29"/>
      <c r="G27" s="29"/>
    </row>
    <row r="28" spans="1:7" ht="12" customHeight="1">
      <c r="A28" s="9"/>
      <c r="B28" s="22" t="s">
        <v>24</v>
      </c>
      <c r="C28" s="30"/>
      <c r="D28" s="30"/>
      <c r="E28" s="30"/>
      <c r="F28" s="23"/>
      <c r="G28" s="23"/>
    </row>
    <row r="29" spans="1:7" ht="17.25" customHeight="1">
      <c r="A29" s="9"/>
      <c r="B29" s="82" t="s">
        <v>16</v>
      </c>
      <c r="C29" s="81" t="s">
        <v>17</v>
      </c>
      <c r="D29" s="81" t="s">
        <v>18</v>
      </c>
      <c r="E29" s="82" t="s">
        <v>19</v>
      </c>
      <c r="F29" s="81" t="s">
        <v>20</v>
      </c>
      <c r="G29" s="82" t="s">
        <v>21</v>
      </c>
    </row>
    <row r="30" spans="1:7" ht="12" customHeight="1">
      <c r="A30" s="9"/>
      <c r="B30" s="31"/>
      <c r="C30" s="32"/>
      <c r="D30" s="89">
        <v>0</v>
      </c>
      <c r="E30" s="32"/>
      <c r="F30" s="31">
        <v>0</v>
      </c>
      <c r="G30" s="31">
        <v>0</v>
      </c>
    </row>
    <row r="31" spans="1:7" ht="12" customHeight="1">
      <c r="A31" s="9"/>
      <c r="B31" s="1" t="s">
        <v>25</v>
      </c>
      <c r="C31" s="2"/>
      <c r="D31" s="2"/>
      <c r="E31" s="2"/>
      <c r="F31" s="3"/>
      <c r="G31" s="3">
        <f>G30</f>
        <v>0</v>
      </c>
    </row>
    <row r="32" spans="1:7" ht="12" customHeight="1">
      <c r="A32" s="9"/>
      <c r="B32" s="9"/>
      <c r="C32" s="9"/>
      <c r="D32" s="9"/>
      <c r="E32" s="9"/>
      <c r="F32" s="29"/>
      <c r="G32" s="29"/>
    </row>
    <row r="33" spans="1:7" ht="12" customHeight="1">
      <c r="A33" s="9"/>
      <c r="B33" s="22" t="s">
        <v>26</v>
      </c>
      <c r="C33" s="30"/>
      <c r="D33" s="30"/>
      <c r="E33" s="30"/>
      <c r="F33" s="23"/>
      <c r="G33" s="23"/>
    </row>
    <row r="34" spans="1:7" ht="12.75">
      <c r="A34" s="9"/>
      <c r="B34" s="82" t="s">
        <v>16</v>
      </c>
      <c r="C34" s="82" t="s">
        <v>17</v>
      </c>
      <c r="D34" s="82" t="s">
        <v>18</v>
      </c>
      <c r="E34" s="82" t="s">
        <v>19</v>
      </c>
      <c r="F34" s="81" t="s">
        <v>20</v>
      </c>
      <c r="G34" s="82" t="s">
        <v>21</v>
      </c>
    </row>
    <row r="35" spans="1:7" ht="12.75" customHeight="1">
      <c r="A35" s="9"/>
      <c r="B35" s="33" t="s">
        <v>27</v>
      </c>
      <c r="C35" s="34" t="s">
        <v>104</v>
      </c>
      <c r="D35" s="90">
        <v>0.25</v>
      </c>
      <c r="E35" s="34" t="s">
        <v>29</v>
      </c>
      <c r="F35" s="35">
        <v>200000</v>
      </c>
      <c r="G35" s="35">
        <f>+F35*D35</f>
        <v>50000</v>
      </c>
    </row>
    <row r="36" spans="1:7" ht="12.75" customHeight="1">
      <c r="A36" s="9"/>
      <c r="B36" s="33" t="s">
        <v>78</v>
      </c>
      <c r="C36" s="34" t="s">
        <v>104</v>
      </c>
      <c r="D36" s="90">
        <v>0.25</v>
      </c>
      <c r="E36" s="34" t="s">
        <v>29</v>
      </c>
      <c r="F36" s="35">
        <v>160000</v>
      </c>
      <c r="G36" s="35">
        <f t="shared" ref="G36:G40" si="0">+F36*D36</f>
        <v>40000</v>
      </c>
    </row>
    <row r="37" spans="1:7" ht="12.75" customHeight="1">
      <c r="A37" s="9"/>
      <c r="B37" s="33" t="s">
        <v>79</v>
      </c>
      <c r="C37" s="34" t="s">
        <v>104</v>
      </c>
      <c r="D37" s="90">
        <v>0.1875</v>
      </c>
      <c r="E37" s="34" t="s">
        <v>72</v>
      </c>
      <c r="F37" s="35">
        <v>200000</v>
      </c>
      <c r="G37" s="35">
        <f t="shared" si="0"/>
        <v>37500</v>
      </c>
    </row>
    <row r="38" spans="1:7" ht="12.75" customHeight="1">
      <c r="A38" s="9"/>
      <c r="B38" s="33" t="s">
        <v>80</v>
      </c>
      <c r="C38" s="34" t="s">
        <v>104</v>
      </c>
      <c r="D38" s="90">
        <v>0.25</v>
      </c>
      <c r="E38" s="34" t="s">
        <v>72</v>
      </c>
      <c r="F38" s="35">
        <v>120000</v>
      </c>
      <c r="G38" s="35">
        <f t="shared" si="0"/>
        <v>30000</v>
      </c>
    </row>
    <row r="39" spans="1:7" ht="12.75" customHeight="1">
      <c r="A39" s="9"/>
      <c r="B39" s="33" t="s">
        <v>81</v>
      </c>
      <c r="C39" s="34" t="s">
        <v>104</v>
      </c>
      <c r="D39" s="90">
        <v>0.125</v>
      </c>
      <c r="E39" s="34" t="s">
        <v>82</v>
      </c>
      <c r="F39" s="35">
        <v>120000</v>
      </c>
      <c r="G39" s="35">
        <f t="shared" si="0"/>
        <v>15000</v>
      </c>
    </row>
    <row r="40" spans="1:7" ht="12.75" customHeight="1">
      <c r="A40" s="9"/>
      <c r="B40" s="33" t="s">
        <v>83</v>
      </c>
      <c r="C40" s="34" t="s">
        <v>104</v>
      </c>
      <c r="D40" s="90">
        <v>0.125</v>
      </c>
      <c r="E40" s="34" t="s">
        <v>77</v>
      </c>
      <c r="F40" s="35">
        <v>480000</v>
      </c>
      <c r="G40" s="35">
        <f t="shared" si="0"/>
        <v>60000</v>
      </c>
    </row>
    <row r="41" spans="1:7" ht="12.75">
      <c r="A41" s="9"/>
      <c r="B41" s="1" t="s">
        <v>30</v>
      </c>
      <c r="C41" s="2"/>
      <c r="D41" s="2"/>
      <c r="E41" s="2"/>
      <c r="F41" s="3"/>
      <c r="G41" s="4">
        <f>SUM(G35:G40)</f>
        <v>232500</v>
      </c>
    </row>
    <row r="42" spans="1:7" ht="12.75" customHeight="1">
      <c r="A42" s="9"/>
      <c r="B42" s="9"/>
      <c r="C42" s="9"/>
      <c r="D42" s="9"/>
      <c r="E42" s="9"/>
      <c r="F42" s="29"/>
      <c r="G42" s="29"/>
    </row>
    <row r="43" spans="1:7" ht="12.75" customHeight="1">
      <c r="A43" s="9"/>
      <c r="B43" s="22" t="s">
        <v>31</v>
      </c>
      <c r="C43" s="30"/>
      <c r="D43" s="30"/>
      <c r="E43" s="30"/>
      <c r="F43" s="23"/>
      <c r="G43" s="23"/>
    </row>
    <row r="44" spans="1:7" ht="25.5">
      <c r="A44" s="9"/>
      <c r="B44" s="81" t="s">
        <v>32</v>
      </c>
      <c r="C44" s="81" t="s">
        <v>33</v>
      </c>
      <c r="D44" s="81" t="s">
        <v>34</v>
      </c>
      <c r="E44" s="81" t="s">
        <v>19</v>
      </c>
      <c r="F44" s="81" t="s">
        <v>20</v>
      </c>
      <c r="G44" s="81" t="s">
        <v>21</v>
      </c>
    </row>
    <row r="45" spans="1:7" ht="12.75" customHeight="1">
      <c r="A45" s="9"/>
      <c r="B45" s="36" t="s">
        <v>84</v>
      </c>
      <c r="C45" s="37"/>
      <c r="D45" s="38"/>
      <c r="E45" s="39"/>
      <c r="F45" s="13"/>
      <c r="G45" s="40"/>
    </row>
    <row r="46" spans="1:7" ht="12.75" customHeight="1">
      <c r="A46" s="9"/>
      <c r="B46" s="26" t="s">
        <v>85</v>
      </c>
      <c r="C46" s="37" t="s">
        <v>36</v>
      </c>
      <c r="D46" s="38">
        <v>120</v>
      </c>
      <c r="E46" s="39" t="s">
        <v>72</v>
      </c>
      <c r="F46" s="13">
        <v>700</v>
      </c>
      <c r="G46" s="40">
        <f>D46*F46</f>
        <v>84000</v>
      </c>
    </row>
    <row r="47" spans="1:7" ht="12.75" customHeight="1">
      <c r="A47" s="9"/>
      <c r="B47" s="36" t="s">
        <v>35</v>
      </c>
      <c r="C47" s="37"/>
      <c r="D47" s="38"/>
      <c r="E47" s="37"/>
      <c r="F47" s="13"/>
      <c r="G47" s="40">
        <f t="shared" ref="G47:G57" si="1">D47*F47</f>
        <v>0</v>
      </c>
    </row>
    <row r="48" spans="1:7" ht="12.75" customHeight="1">
      <c r="A48" s="9"/>
      <c r="B48" s="26" t="s">
        <v>86</v>
      </c>
      <c r="C48" s="37" t="s">
        <v>36</v>
      </c>
      <c r="D48" s="38">
        <v>250</v>
      </c>
      <c r="E48" s="39" t="s">
        <v>72</v>
      </c>
      <c r="F48" s="13">
        <v>500</v>
      </c>
      <c r="G48" s="40">
        <f t="shared" si="1"/>
        <v>125000</v>
      </c>
    </row>
    <row r="49" spans="1:7" ht="12.75" customHeight="1">
      <c r="A49" s="9"/>
      <c r="B49" s="26" t="s">
        <v>87</v>
      </c>
      <c r="C49" s="37" t="s">
        <v>36</v>
      </c>
      <c r="D49" s="38">
        <v>250</v>
      </c>
      <c r="E49" s="37" t="s">
        <v>88</v>
      </c>
      <c r="F49" s="13">
        <v>1000</v>
      </c>
      <c r="G49" s="40">
        <f t="shared" si="1"/>
        <v>250000</v>
      </c>
    </row>
    <row r="50" spans="1:7" ht="12.75" customHeight="1">
      <c r="A50" s="9"/>
      <c r="B50" s="36" t="s">
        <v>89</v>
      </c>
      <c r="C50" s="37"/>
      <c r="D50" s="38"/>
      <c r="E50" s="37"/>
      <c r="F50" s="13"/>
      <c r="G50" s="40">
        <f t="shared" si="1"/>
        <v>0</v>
      </c>
    </row>
    <row r="51" spans="1:7" ht="12.75" customHeight="1">
      <c r="A51" s="9"/>
      <c r="B51" s="41" t="s">
        <v>90</v>
      </c>
      <c r="C51" s="42" t="s">
        <v>91</v>
      </c>
      <c r="D51" s="43">
        <v>1</v>
      </c>
      <c r="E51" s="42" t="s">
        <v>92</v>
      </c>
      <c r="F51" s="44">
        <v>14000</v>
      </c>
      <c r="G51" s="40">
        <f t="shared" si="1"/>
        <v>14000</v>
      </c>
    </row>
    <row r="52" spans="1:7" ht="13.5" customHeight="1">
      <c r="A52" s="9"/>
      <c r="B52" s="41" t="s">
        <v>99</v>
      </c>
      <c r="C52" s="42" t="s">
        <v>93</v>
      </c>
      <c r="D52" s="43">
        <v>10</v>
      </c>
      <c r="E52" s="42" t="s">
        <v>92</v>
      </c>
      <c r="F52" s="44">
        <v>700</v>
      </c>
      <c r="G52" s="40">
        <f t="shared" si="1"/>
        <v>7000</v>
      </c>
    </row>
    <row r="53" spans="1:7" ht="12" customHeight="1">
      <c r="A53" s="9"/>
      <c r="B53" s="41" t="s">
        <v>94</v>
      </c>
      <c r="C53" s="42" t="s">
        <v>91</v>
      </c>
      <c r="D53" s="45">
        <v>0.3</v>
      </c>
      <c r="E53" s="42" t="s">
        <v>82</v>
      </c>
      <c r="F53" s="44">
        <v>70000</v>
      </c>
      <c r="G53" s="40">
        <f t="shared" si="1"/>
        <v>21000</v>
      </c>
    </row>
    <row r="54" spans="1:7" ht="12" customHeight="1">
      <c r="A54" s="9"/>
      <c r="B54" s="46" t="s">
        <v>95</v>
      </c>
      <c r="C54" s="42"/>
      <c r="D54" s="45"/>
      <c r="E54" s="42"/>
      <c r="F54" s="44"/>
      <c r="G54" s="40">
        <f t="shared" si="1"/>
        <v>0</v>
      </c>
    </row>
    <row r="55" spans="1:7" ht="12.75">
      <c r="A55" s="9"/>
      <c r="B55" s="41" t="s">
        <v>96</v>
      </c>
      <c r="C55" s="42" t="s">
        <v>91</v>
      </c>
      <c r="D55" s="45">
        <v>1</v>
      </c>
      <c r="E55" s="42" t="s">
        <v>82</v>
      </c>
      <c r="F55" s="44">
        <v>22400</v>
      </c>
      <c r="G55" s="40">
        <f t="shared" si="1"/>
        <v>22400</v>
      </c>
    </row>
    <row r="56" spans="1:7" ht="12.75" customHeight="1">
      <c r="A56" s="9"/>
      <c r="B56" s="36" t="s">
        <v>38</v>
      </c>
      <c r="C56" s="37"/>
      <c r="D56" s="38"/>
      <c r="E56" s="37"/>
      <c r="F56" s="13"/>
      <c r="G56" s="40">
        <f t="shared" si="1"/>
        <v>0</v>
      </c>
    </row>
    <row r="57" spans="1:7" ht="12.75">
      <c r="A57" s="9"/>
      <c r="B57" s="26" t="s">
        <v>97</v>
      </c>
      <c r="C57" s="37" t="s">
        <v>91</v>
      </c>
      <c r="D57" s="47">
        <v>0.2</v>
      </c>
      <c r="E57" s="37" t="s">
        <v>98</v>
      </c>
      <c r="F57" s="13">
        <v>8871</v>
      </c>
      <c r="G57" s="40">
        <f t="shared" si="1"/>
        <v>1774.2</v>
      </c>
    </row>
    <row r="58" spans="1:7" ht="12" customHeight="1">
      <c r="A58" s="9"/>
      <c r="B58" s="1" t="s">
        <v>37</v>
      </c>
      <c r="C58" s="2"/>
      <c r="D58" s="2"/>
      <c r="E58" s="2"/>
      <c r="F58" s="3"/>
      <c r="G58" s="4">
        <f>SUM(G46:G57)</f>
        <v>525174.19999999995</v>
      </c>
    </row>
    <row r="59" spans="1:7" ht="12" customHeight="1">
      <c r="A59" s="9"/>
      <c r="B59" s="9"/>
      <c r="C59" s="9"/>
      <c r="D59" s="9"/>
      <c r="E59" s="48"/>
      <c r="F59" s="29"/>
      <c r="G59" s="29"/>
    </row>
    <row r="60" spans="1:7" ht="12" customHeight="1">
      <c r="A60" s="9"/>
      <c r="B60" s="22" t="s">
        <v>38</v>
      </c>
      <c r="C60" s="30"/>
      <c r="D60" s="30"/>
      <c r="E60" s="30"/>
      <c r="F60" s="23"/>
      <c r="G60" s="23"/>
    </row>
    <row r="61" spans="1:7" ht="12" customHeight="1">
      <c r="A61" s="9"/>
      <c r="B61" s="82" t="s">
        <v>39</v>
      </c>
      <c r="C61" s="81" t="s">
        <v>33</v>
      </c>
      <c r="D61" s="81" t="s">
        <v>34</v>
      </c>
      <c r="E61" s="82" t="s">
        <v>19</v>
      </c>
      <c r="F61" s="81" t="s">
        <v>20</v>
      </c>
      <c r="G61" s="82" t="s">
        <v>21</v>
      </c>
    </row>
    <row r="62" spans="1:7" ht="12" customHeight="1">
      <c r="A62" s="9"/>
      <c r="B62" s="31"/>
      <c r="C62" s="32"/>
      <c r="D62" s="89">
        <v>0</v>
      </c>
      <c r="E62" s="32"/>
      <c r="F62" s="31">
        <v>0</v>
      </c>
      <c r="G62" s="31">
        <v>0</v>
      </c>
    </row>
    <row r="63" spans="1:7" ht="12.75" customHeight="1">
      <c r="A63" s="9"/>
      <c r="B63" s="1" t="s">
        <v>40</v>
      </c>
      <c r="C63" s="2"/>
      <c r="D63" s="2"/>
      <c r="E63" s="2"/>
      <c r="F63" s="3"/>
      <c r="G63" s="4">
        <f>SUM(G62)</f>
        <v>0</v>
      </c>
    </row>
    <row r="64" spans="1:7" ht="15" customHeight="1">
      <c r="A64" s="9"/>
      <c r="B64" s="9"/>
      <c r="C64" s="9"/>
      <c r="D64" s="9"/>
      <c r="E64" s="9"/>
      <c r="F64" s="29"/>
      <c r="G64" s="29"/>
    </row>
    <row r="65" spans="1:7" ht="12" customHeight="1">
      <c r="A65" s="9"/>
      <c r="B65" s="22" t="s">
        <v>41</v>
      </c>
      <c r="C65" s="50"/>
      <c r="D65" s="50"/>
      <c r="E65" s="50"/>
      <c r="F65" s="50"/>
      <c r="G65" s="83">
        <f>G26+G41+G58+G63</f>
        <v>785674.2</v>
      </c>
    </row>
    <row r="66" spans="1:7" ht="12" customHeight="1">
      <c r="A66" s="9"/>
      <c r="B66" s="84" t="s">
        <v>42</v>
      </c>
      <c r="C66" s="49"/>
      <c r="D66" s="49"/>
      <c r="E66" s="49"/>
      <c r="F66" s="49"/>
      <c r="G66" s="85">
        <f>G65*0.05</f>
        <v>39283.71</v>
      </c>
    </row>
    <row r="67" spans="1:7" ht="12" customHeight="1">
      <c r="A67" s="9"/>
      <c r="B67" s="22" t="s">
        <v>43</v>
      </c>
      <c r="C67" s="50"/>
      <c r="D67" s="50"/>
      <c r="E67" s="50"/>
      <c r="F67" s="50"/>
      <c r="G67" s="83">
        <f>G66+G65</f>
        <v>824957.90999999992</v>
      </c>
    </row>
    <row r="68" spans="1:7" ht="12" customHeight="1">
      <c r="A68" s="9"/>
      <c r="B68" s="84" t="s">
        <v>44</v>
      </c>
      <c r="C68" s="49"/>
      <c r="D68" s="49"/>
      <c r="E68" s="49"/>
      <c r="F68" s="49"/>
      <c r="G68" s="85">
        <f>G12</f>
        <v>1080000</v>
      </c>
    </row>
    <row r="69" spans="1:7" ht="12" customHeight="1">
      <c r="A69" s="9"/>
      <c r="B69" s="22" t="s">
        <v>45</v>
      </c>
      <c r="C69" s="50"/>
      <c r="D69" s="50"/>
      <c r="E69" s="50"/>
      <c r="F69" s="50"/>
      <c r="G69" s="86">
        <f>G68-G67</f>
        <v>255042.09000000008</v>
      </c>
    </row>
    <row r="70" spans="1:7" ht="12" customHeight="1">
      <c r="A70" s="9"/>
      <c r="B70" s="51" t="s">
        <v>102</v>
      </c>
      <c r="C70" s="52"/>
      <c r="D70" s="52"/>
      <c r="E70" s="52"/>
      <c r="F70" s="52"/>
      <c r="G70" s="53"/>
    </row>
    <row r="71" spans="1:7" ht="12" customHeight="1">
      <c r="A71" s="9"/>
      <c r="B71" s="23"/>
      <c r="C71" s="52"/>
      <c r="D71" s="52"/>
      <c r="E71" s="52"/>
      <c r="F71" s="52"/>
      <c r="G71" s="53"/>
    </row>
    <row r="72" spans="1:7" ht="12.75" customHeight="1">
      <c r="A72" s="9"/>
      <c r="B72" s="54" t="s">
        <v>103</v>
      </c>
      <c r="C72" s="9"/>
      <c r="D72" s="9"/>
      <c r="E72" s="9"/>
      <c r="F72" s="9"/>
      <c r="G72" s="53"/>
    </row>
    <row r="73" spans="1:7" ht="12" customHeight="1">
      <c r="A73" s="9"/>
      <c r="B73" s="55" t="s">
        <v>46</v>
      </c>
      <c r="C73" s="56"/>
      <c r="D73" s="56"/>
      <c r="E73" s="56"/>
      <c r="F73" s="56"/>
      <c r="G73" s="57"/>
    </row>
    <row r="74" spans="1:7" ht="12.75" customHeight="1">
      <c r="A74" s="9"/>
      <c r="B74" s="58" t="s">
        <v>47</v>
      </c>
      <c r="C74" s="9"/>
      <c r="D74" s="9"/>
      <c r="E74" s="9"/>
      <c r="F74" s="9"/>
      <c r="G74" s="59"/>
    </row>
    <row r="75" spans="1:7" ht="12" customHeight="1">
      <c r="A75" s="9"/>
      <c r="B75" s="58" t="s">
        <v>48</v>
      </c>
      <c r="C75" s="9"/>
      <c r="D75" s="9"/>
      <c r="E75" s="9"/>
      <c r="F75" s="9"/>
      <c r="G75" s="59"/>
    </row>
    <row r="76" spans="1:7" ht="12" customHeight="1">
      <c r="A76" s="9"/>
      <c r="B76" s="58" t="s">
        <v>49</v>
      </c>
      <c r="C76" s="9"/>
      <c r="D76" s="9"/>
      <c r="E76" s="9"/>
      <c r="F76" s="9"/>
      <c r="G76" s="59"/>
    </row>
    <row r="77" spans="1:7" ht="12.75" customHeight="1">
      <c r="A77" s="9"/>
      <c r="B77" s="58" t="s">
        <v>50</v>
      </c>
      <c r="C77" s="9"/>
      <c r="D77" s="9"/>
      <c r="E77" s="9"/>
      <c r="F77" s="9"/>
      <c r="G77" s="59"/>
    </row>
    <row r="78" spans="1:7" ht="15.6" customHeight="1">
      <c r="A78" s="9"/>
      <c r="B78" s="60" t="s">
        <v>51</v>
      </c>
      <c r="C78" s="61"/>
      <c r="D78" s="61"/>
      <c r="E78" s="61"/>
      <c r="F78" s="61"/>
      <c r="G78" s="62"/>
    </row>
    <row r="79" spans="1:7" ht="11.25" customHeight="1">
      <c r="B79" s="23"/>
      <c r="C79" s="9"/>
      <c r="D79" s="9"/>
      <c r="E79" s="9"/>
      <c r="F79" s="9"/>
      <c r="G79" s="53"/>
    </row>
    <row r="80" spans="1:7" ht="11.25" customHeight="1">
      <c r="B80" s="91" t="s">
        <v>52</v>
      </c>
      <c r="C80" s="92"/>
      <c r="D80" s="63"/>
      <c r="E80" s="64"/>
      <c r="F80" s="64"/>
      <c r="G80" s="53"/>
    </row>
    <row r="81" spans="2:7" ht="11.25" customHeight="1">
      <c r="B81" s="65" t="s">
        <v>39</v>
      </c>
      <c r="C81" s="65" t="s">
        <v>53</v>
      </c>
      <c r="D81" s="66" t="s">
        <v>54</v>
      </c>
      <c r="E81" s="64"/>
      <c r="F81" s="64"/>
      <c r="G81" s="53"/>
    </row>
    <row r="82" spans="2:7" ht="11.25" customHeight="1">
      <c r="B82" s="67" t="s">
        <v>55</v>
      </c>
      <c r="C82" s="68">
        <f>G26</f>
        <v>28000</v>
      </c>
      <c r="D82" s="69">
        <f>(C82/C88)</f>
        <v>3.3941125553908567E-2</v>
      </c>
      <c r="E82" s="64"/>
      <c r="F82" s="64"/>
      <c r="G82" s="53"/>
    </row>
    <row r="83" spans="2:7" ht="11.25" customHeight="1">
      <c r="B83" s="67" t="s">
        <v>56</v>
      </c>
      <c r="C83" s="70">
        <f>G31</f>
        <v>0</v>
      </c>
      <c r="D83" s="69">
        <v>0</v>
      </c>
      <c r="E83" s="64"/>
      <c r="F83" s="64"/>
      <c r="G83" s="53"/>
    </row>
    <row r="84" spans="2:7" ht="11.25" customHeight="1">
      <c r="B84" s="67" t="s">
        <v>57</v>
      </c>
      <c r="C84" s="68">
        <f>G41</f>
        <v>232500</v>
      </c>
      <c r="D84" s="69">
        <f>(C84/C88)</f>
        <v>0.28183256040299076</v>
      </c>
      <c r="E84" s="64"/>
      <c r="F84" s="64"/>
      <c r="G84" s="53"/>
    </row>
    <row r="85" spans="2:7" ht="11.25" customHeight="1">
      <c r="B85" s="67" t="s">
        <v>32</v>
      </c>
      <c r="C85" s="68">
        <f>G58</f>
        <v>525174.19999999995</v>
      </c>
      <c r="D85" s="69">
        <f>(C85/C88)</f>
        <v>0.63660726642405308</v>
      </c>
      <c r="E85" s="64"/>
      <c r="F85" s="64"/>
      <c r="G85" s="53"/>
    </row>
    <row r="86" spans="2:7" ht="11.25" customHeight="1">
      <c r="B86" s="67" t="s">
        <v>58</v>
      </c>
      <c r="C86" s="71">
        <f>G63</f>
        <v>0</v>
      </c>
      <c r="D86" s="69">
        <f>(C86/C88)</f>
        <v>0</v>
      </c>
      <c r="E86" s="72"/>
      <c r="F86" s="72"/>
      <c r="G86" s="53"/>
    </row>
    <row r="87" spans="2:7" ht="11.25" customHeight="1">
      <c r="B87" s="67" t="s">
        <v>59</v>
      </c>
      <c r="C87" s="71">
        <f>G66</f>
        <v>39283.71</v>
      </c>
      <c r="D87" s="69">
        <f>(C87/C88)</f>
        <v>4.7619047619047623E-2</v>
      </c>
      <c r="E87" s="72"/>
      <c r="F87" s="72"/>
      <c r="G87" s="53"/>
    </row>
    <row r="88" spans="2:7" ht="11.25" customHeight="1">
      <c r="B88" s="65" t="s">
        <v>60</v>
      </c>
      <c r="C88" s="73">
        <f>SUM(C82:C87)</f>
        <v>824957.90999999992</v>
      </c>
      <c r="D88" s="74">
        <f>SUM(D82:D87)</f>
        <v>1</v>
      </c>
      <c r="E88" s="72"/>
      <c r="F88" s="72"/>
      <c r="G88" s="53"/>
    </row>
    <row r="89" spans="2:7" ht="11.25" customHeight="1">
      <c r="B89" s="23"/>
      <c r="C89" s="52"/>
      <c r="D89" s="52"/>
      <c r="E89" s="52"/>
      <c r="F89" s="52"/>
      <c r="G89" s="53"/>
    </row>
    <row r="90" spans="2:7" ht="11.25" customHeight="1">
      <c r="B90" s="8"/>
      <c r="C90" s="52"/>
      <c r="D90" s="52"/>
      <c r="E90" s="52"/>
      <c r="F90" s="52"/>
      <c r="G90" s="53"/>
    </row>
    <row r="91" spans="2:7" ht="11.25" customHeight="1">
      <c r="B91" s="75"/>
      <c r="C91" s="76" t="s">
        <v>61</v>
      </c>
      <c r="D91" s="75"/>
      <c r="E91" s="75"/>
      <c r="F91" s="72"/>
      <c r="G91" s="53"/>
    </row>
    <row r="92" spans="2:7" ht="11.25" customHeight="1">
      <c r="B92" s="65" t="s">
        <v>62</v>
      </c>
      <c r="C92" s="77">
        <v>50</v>
      </c>
      <c r="D92" s="77">
        <v>60</v>
      </c>
      <c r="E92" s="77">
        <v>70</v>
      </c>
      <c r="F92" s="78"/>
      <c r="G92" s="79"/>
    </row>
    <row r="93" spans="2:7" ht="11.25" customHeight="1">
      <c r="B93" s="65" t="s">
        <v>63</v>
      </c>
      <c r="C93" s="73">
        <f>(G67/C92)</f>
        <v>16499.158199999998</v>
      </c>
      <c r="D93" s="73">
        <f>(G67/D92)</f>
        <v>13749.298499999999</v>
      </c>
      <c r="E93" s="73">
        <f>(G67/E92)</f>
        <v>11785.112999999999</v>
      </c>
      <c r="F93" s="78"/>
      <c r="G93" s="79"/>
    </row>
    <row r="94" spans="2:7" ht="11.25" customHeight="1">
      <c r="B94" s="51" t="s">
        <v>64</v>
      </c>
      <c r="C94" s="9"/>
      <c r="D94" s="9"/>
      <c r="E94" s="9"/>
      <c r="F94" s="9"/>
      <c r="G94" s="9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121"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ALTERNATIVO</vt:lpstr>
      <vt:lpstr>'TRIGO ALTERNATIVO'!Área_de_impresión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2022-05-13T14:50:30Z</cp:lastPrinted>
  <dcterms:created xsi:type="dcterms:W3CDTF">2020-11-27T12:49:26Z</dcterms:created>
  <dcterms:modified xsi:type="dcterms:W3CDTF">2022-06-22T13:08:45Z</dcterms:modified>
</cp:coreProperties>
</file>