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PUCON\"/>
    </mc:Choice>
  </mc:AlternateContent>
  <bookViews>
    <workbookView xWindow="0" yWindow="0" windowWidth="20490" windowHeight="7155"/>
  </bookViews>
  <sheets>
    <sheet name="CABALGATA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1" l="1"/>
  <c r="G46" i="1" s="1"/>
  <c r="C69" i="1" s="1"/>
  <c r="G37" i="1"/>
  <c r="G36" i="1"/>
  <c r="G38" i="1"/>
  <c r="G39" i="1"/>
  <c r="G40" i="1"/>
  <c r="G26" i="1"/>
  <c r="G27" i="1" s="1"/>
  <c r="C66" i="1" s="1"/>
  <c r="G21" i="1"/>
  <c r="G22" i="1" s="1"/>
  <c r="D75" i="1"/>
  <c r="G12" i="1"/>
  <c r="G51" i="1" s="1"/>
  <c r="C67" i="1"/>
  <c r="G41" i="1" l="1"/>
  <c r="C68" i="1" s="1"/>
  <c r="C65" i="1"/>
  <c r="G48" i="1" l="1"/>
  <c r="G49" i="1" s="1"/>
  <c r="C70" i="1" s="1"/>
  <c r="G50" i="1" l="1"/>
  <c r="C76" i="1" s="1"/>
  <c r="C71" i="1"/>
  <c r="D70" i="1" s="1"/>
  <c r="G52" i="1" l="1"/>
  <c r="D76" i="1"/>
  <c r="E76" i="1"/>
  <c r="D68" i="1"/>
  <c r="D67" i="1"/>
  <c r="D69" i="1"/>
  <c r="D65" i="1"/>
  <c r="D71" i="1" l="1"/>
</calcChain>
</file>

<file path=xl/sharedStrings.xml><?xml version="1.0" encoding="utf-8"?>
<sst xmlns="http://schemas.openxmlformats.org/spreadsheetml/2006/main" count="117" uniqueCount="84">
  <si>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</si>
  <si>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</si>
  <si>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</si>
  <si>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</si>
  <si>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</si>
  <si>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</si>
  <si>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</si>
  <si>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</si>
  <si>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</si>
  <si>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</si>
  <si>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</si>
  <si>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</si>
  <si>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</si>
  <si>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</si>
  <si>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</si>
  <si>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</si>
  <si>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</si>
  <si>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</si>
  <si>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</si>
  <si>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</si>
  <si>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</si>
  <si>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</si>
  <si>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</si>
  <si>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</si>
  <si>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</si>
  <si>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</si>
  <si>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</si>
  <si>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</si>
  <si>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</si>
  <si>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</si>
  <si>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</si>
  <si>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</si>
  <si>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</si>
  <si>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</si>
  <si>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</si>
  <si>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</si>
  <si>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</si>
  <si>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</si>
  <si>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</si>
  <si>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</si>
  <si>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</si>
  <si>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</si>
  <si>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</si>
  <si>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</si>
  <si>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</si>
  <si>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</si>
  <si>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</si>
  <si>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</si>
  <si>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</si>
  <si>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</si>
  <si>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</si>
  <si>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</si>
  <si>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 xml:space="preserve"> </t>
  </si>
  <si>
    <t>TURISMO RURAL</t>
  </si>
  <si>
    <t>CABALGATAS</t>
  </si>
  <si>
    <t>BAJO</t>
  </si>
  <si>
    <t>LA ARAUCANIA</t>
  </si>
  <si>
    <t>PUCON</t>
  </si>
  <si>
    <t>Pucon y Curarrehue</t>
  </si>
  <si>
    <t>Feb-22</t>
  </si>
  <si>
    <t>Local</t>
  </si>
  <si>
    <t>Emergencias climáticas y naturales</t>
  </si>
  <si>
    <t>Guiado de cabalgatas</t>
  </si>
  <si>
    <t>Enero-Febrero</t>
  </si>
  <si>
    <t>Caballos cabalgatas (alimentación y mantención)</t>
  </si>
  <si>
    <t>JA</t>
  </si>
  <si>
    <t>Montura</t>
  </si>
  <si>
    <t>Chalecos Reflectantes</t>
  </si>
  <si>
    <t>Seguro Turismo Aventura</t>
  </si>
  <si>
    <t>Cascos</t>
  </si>
  <si>
    <t>Guantes</t>
  </si>
  <si>
    <t>Renta presunta-permisos provisorios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</si>
  <si>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</si>
  <si>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</si>
  <si>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u</t>
  </si>
  <si>
    <t>$/temporada</t>
  </si>
  <si>
    <t>COSTOS DIRECTOS DE PRODUCCIÓN POR TEMPORADA (INCLUYE IVA)</t>
  </si>
  <si>
    <t>PRECIO ESPERADO ($/cabalgata)</t>
  </si>
  <si>
    <t>ESCENARIOS COSTO UNITARIO  ($/cabalgata)</t>
  </si>
  <si>
    <t>Rendimiento  (cabalgatas/temporada)</t>
  </si>
  <si>
    <t>Costo unitario ($/cabalgata) (*)</t>
  </si>
  <si>
    <t>COSTO TOTAL/temporada.</t>
  </si>
  <si>
    <t>Trámites</t>
  </si>
  <si>
    <t>RENDIMIENTO (Cabalgatas/temporada)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</si>
</sst>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1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0" fontId="3" fillId="0" borderId="18"/>
  </cellStyleXfs>
  <cellXfs count="16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2" borderId="5" xfId="0" applyNumberFormat="1" applyFont="1" applyFill="1" applyBorder="1" applyAlignment="1">
      <alignment horizontal="right"/>
    </xf>
    <xf numFmtId="49" fontId="1" fillId="2" borderId="5" xfId="0" applyNumberFormat="1" applyFont="1" applyFill="1" applyBorder="1" applyAlignment="1">
      <alignment horizontal="right" wrapText="1"/>
    </xf>
    <xf numFmtId="0" fontId="0" fillId="2" borderId="8" xfId="0" applyFont="1" applyFill="1" applyBorder="1" applyAlignment="1"/>
    <xf numFmtId="49" fontId="1" fillId="2" borderId="5" xfId="0" applyNumberFormat="1" applyFont="1" applyFill="1" applyBorder="1" applyAlignment="1">
      <alignment horizontal="center" wrapText="1"/>
    </xf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0" fillId="2" borderId="20" xfId="0" applyFont="1" applyFill="1" applyBorder="1" applyAlignment="1"/>
    <xf numFmtId="0" fontId="0" fillId="0" borderId="18" xfId="0" applyNumberFormat="1" applyFont="1" applyBorder="1" applyAlignment="1"/>
    <xf numFmtId="166" fontId="1" fillId="2" borderId="5" xfId="0" applyNumberFormat="1" applyFont="1" applyFill="1" applyBorder="1" applyAlignment="1">
      <alignment horizontal="right" wrapText="1"/>
    </xf>
    <xf numFmtId="0" fontId="1" fillId="2" borderId="5" xfId="0" applyNumberFormat="1" applyFont="1" applyFill="1" applyBorder="1" applyAlignment="1">
      <alignment horizontal="center" wrapText="1"/>
    </xf>
    <xf numFmtId="0" fontId="1" fillId="2" borderId="42" xfId="0" applyFont="1" applyFill="1" applyBorder="1" applyAlignment="1">
      <alignment horizontal="center"/>
    </xf>
    <xf numFmtId="49" fontId="1" fillId="2" borderId="42" xfId="0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166" fontId="1" fillId="2" borderId="5" xfId="0" applyNumberFormat="1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1" fillId="2" borderId="5" xfId="0" applyNumberFormat="1" applyFont="1" applyFill="1" applyBorder="1" applyAlignment="1">
      <alignment horizontal="center" wrapText="1"/>
    </xf>
    <xf numFmtId="3" fontId="2" fillId="3" borderId="13" xfId="0" applyNumberFormat="1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right"/>
    </xf>
    <xf numFmtId="49" fontId="1" fillId="2" borderId="5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0" fontId="1" fillId="2" borderId="42" xfId="0" applyFont="1" applyFill="1" applyBorder="1" applyAlignment="1">
      <alignment horizontal="right"/>
    </xf>
    <xf numFmtId="3" fontId="1" fillId="2" borderId="42" xfId="0" applyNumberFormat="1" applyFont="1" applyFill="1" applyBorder="1" applyAlignment="1">
      <alignment horizontal="right"/>
    </xf>
    <xf numFmtId="49" fontId="1" fillId="2" borderId="42" xfId="0" applyNumberFormat="1" applyFont="1" applyFill="1" applyBorder="1" applyAlignment="1">
      <alignment horizontal="right"/>
    </xf>
    <xf numFmtId="3" fontId="1" fillId="2" borderId="5" xfId="0" applyNumberFormat="1" applyFont="1" applyFill="1" applyBorder="1" applyAlignment="1">
      <alignment horizontal="right" wrapText="1"/>
    </xf>
    <xf numFmtId="0" fontId="2" fillId="3" borderId="5" xfId="0" applyFont="1" applyFill="1" applyBorder="1" applyAlignment="1">
      <alignment horizontal="right" vertical="center"/>
    </xf>
    <xf numFmtId="3" fontId="2" fillId="3" borderId="5" xfId="0" applyNumberFormat="1" applyFont="1" applyFill="1" applyBorder="1" applyAlignment="1">
      <alignment horizontal="right" vertical="center"/>
    </xf>
    <xf numFmtId="0" fontId="2" fillId="2" borderId="18" xfId="0" applyFont="1" applyFill="1" applyBorder="1" applyAlignment="1">
      <alignment vertical="center"/>
    </xf>
    <xf numFmtId="0" fontId="1" fillId="2" borderId="6" xfId="0" applyFont="1" applyFill="1" applyBorder="1" applyAlignment="1"/>
    <xf numFmtId="14" fontId="1" fillId="2" borderId="7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7" xfId="0" applyFont="1" applyFill="1" applyBorder="1" applyAlignment="1"/>
    <xf numFmtId="0" fontId="1" fillId="2" borderId="7" xfId="0" applyFont="1" applyFill="1" applyBorder="1" applyAlignment="1">
      <alignment horizontal="right" wrapText="1"/>
    </xf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horizontal="right"/>
    </xf>
    <xf numFmtId="49" fontId="5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5" fillId="3" borderId="5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/>
    <xf numFmtId="3" fontId="1" fillId="2" borderId="10" xfId="0" applyNumberFormat="1" applyFont="1" applyFill="1" applyBorder="1" applyAlignment="1">
      <alignment horizontal="right"/>
    </xf>
    <xf numFmtId="49" fontId="5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5" fillId="3" borderId="13" xfId="0" applyNumberFormat="1" applyFont="1" applyFill="1" applyBorder="1" applyAlignment="1">
      <alignment horizontal="center" vertical="center"/>
    </xf>
    <xf numFmtId="49" fontId="5" fillId="3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right" vertical="center"/>
    </xf>
    <xf numFmtId="3" fontId="1" fillId="2" borderId="13" xfId="0" applyNumberFormat="1" applyFont="1" applyFill="1" applyBorder="1" applyAlignment="1">
      <alignment horizontal="right" vertical="center"/>
    </xf>
    <xf numFmtId="0" fontId="2" fillId="3" borderId="13" xfId="0" applyFont="1" applyFill="1" applyBorder="1" applyAlignment="1">
      <alignment horizontal="right" vertical="center"/>
    </xf>
    <xf numFmtId="3" fontId="2" fillId="3" borderId="13" xfId="0" applyNumberFormat="1" applyFont="1" applyFill="1" applyBorder="1" applyAlignment="1">
      <alignment horizontal="right"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3" fontId="1" fillId="2" borderId="16" xfId="0" applyNumberFormat="1" applyFont="1" applyFill="1" applyBorder="1" applyAlignment="1">
      <alignment horizontal="right"/>
    </xf>
    <xf numFmtId="49" fontId="5" fillId="3" borderId="11" xfId="0" applyNumberFormat="1" applyFont="1" applyFill="1" applyBorder="1" applyAlignment="1">
      <alignment horizontal="center" vertical="center"/>
    </xf>
    <xf numFmtId="49" fontId="5" fillId="3" borderId="11" xfId="0" applyNumberFormat="1" applyFont="1" applyFill="1" applyBorder="1" applyAlignment="1">
      <alignment horizontal="center" vertical="center" wrapText="1"/>
    </xf>
    <xf numFmtId="49" fontId="5" fillId="3" borderId="43" xfId="0" applyNumberFormat="1" applyFont="1" applyFill="1" applyBorder="1" applyAlignment="1">
      <alignment horizontal="center" vertical="center" wrapText="1"/>
    </xf>
    <xf numFmtId="49" fontId="5" fillId="3" borderId="43" xfId="0" applyNumberFormat="1" applyFont="1" applyFill="1" applyBorder="1" applyAlignment="1">
      <alignment horizontal="right" vertical="center" wrapText="1"/>
    </xf>
    <xf numFmtId="49" fontId="2" fillId="3" borderId="42" xfId="0" applyNumberFormat="1" applyFont="1" applyFill="1" applyBorder="1" applyAlignment="1">
      <alignment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right" vertical="center"/>
    </xf>
    <xf numFmtId="3" fontId="2" fillId="3" borderId="42" xfId="0" applyNumberFormat="1" applyFont="1" applyFill="1" applyBorder="1" applyAlignment="1">
      <alignment horizontal="right" vertical="center"/>
    </xf>
    <xf numFmtId="0" fontId="1" fillId="2" borderId="44" xfId="0" applyFont="1" applyFill="1" applyBorder="1" applyAlignment="1"/>
    <xf numFmtId="0" fontId="1" fillId="2" borderId="45" xfId="0" applyFont="1" applyFill="1" applyBorder="1" applyAlignment="1"/>
    <xf numFmtId="0" fontId="1" fillId="2" borderId="45" xfId="0" applyFont="1" applyFill="1" applyBorder="1" applyAlignment="1">
      <alignment horizontal="center"/>
    </xf>
    <xf numFmtId="3" fontId="1" fillId="2" borderId="45" xfId="0" applyNumberFormat="1" applyFont="1" applyFill="1" applyBorder="1" applyAlignment="1"/>
    <xf numFmtId="3" fontId="1" fillId="2" borderId="45" xfId="0" applyNumberFormat="1" applyFont="1" applyFill="1" applyBorder="1" applyAlignment="1">
      <alignment horizontal="right"/>
    </xf>
    <xf numFmtId="49" fontId="5" fillId="3" borderId="43" xfId="0" applyNumberFormat="1" applyFont="1" applyFill="1" applyBorder="1" applyAlignment="1">
      <alignment horizontal="center" vertical="center"/>
    </xf>
    <xf numFmtId="0" fontId="1" fillId="2" borderId="42" xfId="0" applyFont="1" applyFill="1" applyBorder="1" applyAlignment="1"/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right" vertical="center"/>
    </xf>
    <xf numFmtId="3" fontId="2" fillId="3" borderId="17" xfId="0" applyNumberFormat="1" applyFont="1" applyFill="1" applyBorder="1" applyAlignment="1">
      <alignment horizontal="right" vertical="center"/>
    </xf>
    <xf numFmtId="0" fontId="1" fillId="2" borderId="21" xfId="0" applyFont="1" applyFill="1" applyBorder="1" applyAlignment="1"/>
    <xf numFmtId="3" fontId="1" fillId="2" borderId="21" xfId="0" applyNumberFormat="1" applyFont="1" applyFill="1" applyBorder="1" applyAlignment="1"/>
    <xf numFmtId="3" fontId="1" fillId="2" borderId="21" xfId="0" applyNumberFormat="1" applyFont="1" applyFill="1" applyBorder="1" applyAlignment="1">
      <alignment horizontal="right"/>
    </xf>
    <xf numFmtId="49" fontId="1" fillId="2" borderId="18" xfId="0" applyNumberFormat="1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164" fontId="5" fillId="2" borderId="18" xfId="0" applyNumberFormat="1" applyFont="1" applyFill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49" fontId="8" fillId="2" borderId="32" xfId="0" applyNumberFormat="1" applyFont="1" applyFill="1" applyBorder="1" applyAlignment="1">
      <alignment vertical="center"/>
    </xf>
    <xf numFmtId="0" fontId="1" fillId="2" borderId="33" xfId="0" applyFont="1" applyFill="1" applyBorder="1" applyAlignment="1"/>
    <xf numFmtId="0" fontId="1" fillId="2" borderId="34" xfId="0" applyFont="1" applyFill="1" applyBorder="1" applyAlignment="1"/>
    <xf numFmtId="49" fontId="1" fillId="2" borderId="35" xfId="0" applyNumberFormat="1" applyFont="1" applyFill="1" applyBorder="1" applyAlignment="1">
      <alignment vertical="center"/>
    </xf>
    <xf numFmtId="0" fontId="1" fillId="2" borderId="18" xfId="0" applyFont="1" applyFill="1" applyBorder="1" applyAlignment="1"/>
    <xf numFmtId="0" fontId="1" fillId="2" borderId="36" xfId="0" applyFont="1" applyFill="1" applyBorder="1" applyAlignment="1"/>
    <xf numFmtId="49" fontId="1" fillId="2" borderId="37" xfId="0" applyNumberFormat="1" applyFont="1" applyFill="1" applyBorder="1" applyAlignment="1">
      <alignment vertical="center"/>
    </xf>
    <xf numFmtId="0" fontId="1" fillId="2" borderId="38" xfId="0" applyFont="1" applyFill="1" applyBorder="1" applyAlignment="1"/>
    <xf numFmtId="0" fontId="1" fillId="2" borderId="39" xfId="0" applyFont="1" applyFill="1" applyBorder="1" applyAlignment="1"/>
    <xf numFmtId="0" fontId="1" fillId="8" borderId="31" xfId="0" applyFont="1" applyFill="1" applyBorder="1" applyAlignment="1"/>
    <xf numFmtId="0" fontId="1" fillId="6" borderId="18" xfId="0" applyFont="1" applyFill="1" applyBorder="1" applyAlignment="1"/>
    <xf numFmtId="49" fontId="8" fillId="7" borderId="22" xfId="0" applyNumberFormat="1" applyFont="1" applyFill="1" applyBorder="1" applyAlignment="1">
      <alignment vertical="center"/>
    </xf>
    <xf numFmtId="49" fontId="8" fillId="7" borderId="19" xfId="0" applyNumberFormat="1" applyFont="1" applyFill="1" applyBorder="1" applyAlignment="1">
      <alignment horizontal="center" vertical="center"/>
    </xf>
    <xf numFmtId="49" fontId="1" fillId="7" borderId="23" xfId="0" applyNumberFormat="1" applyFont="1" applyFill="1" applyBorder="1" applyAlignment="1">
      <alignment horizontal="center"/>
    </xf>
    <xf numFmtId="49" fontId="8" fillId="2" borderId="24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9" fontId="1" fillId="2" borderId="25" xfId="0" applyNumberFormat="1" applyFont="1" applyFill="1" applyBorder="1" applyAlignment="1"/>
    <xf numFmtId="165" fontId="8" fillId="2" borderId="5" xfId="0" applyNumberFormat="1" applyFont="1" applyFill="1" applyBorder="1" applyAlignment="1">
      <alignment vertical="center"/>
    </xf>
    <xf numFmtId="0" fontId="5" fillId="6" borderId="18" xfId="0" applyFont="1" applyFill="1" applyBorder="1" applyAlignment="1">
      <alignment vertical="center"/>
    </xf>
    <xf numFmtId="49" fontId="8" fillId="7" borderId="26" xfId="0" applyNumberFormat="1" applyFont="1" applyFill="1" applyBorder="1" applyAlignment="1">
      <alignment vertical="center"/>
    </xf>
    <xf numFmtId="165" fontId="8" fillId="7" borderId="27" xfId="0" applyNumberFormat="1" applyFont="1" applyFill="1" applyBorder="1" applyAlignment="1">
      <alignment vertical="center"/>
    </xf>
    <xf numFmtId="9" fontId="8" fillId="7" borderId="28" xfId="0" applyNumberFormat="1" applyFont="1" applyFill="1" applyBorder="1" applyAlignment="1">
      <alignment vertical="center"/>
    </xf>
    <xf numFmtId="49" fontId="8" fillId="7" borderId="40" xfId="0" applyNumberFormat="1" applyFont="1" applyFill="1" applyBorder="1" applyAlignment="1">
      <alignment vertical="center"/>
    </xf>
    <xf numFmtId="3" fontId="8" fillId="7" borderId="41" xfId="0" applyNumberFormat="1" applyFont="1" applyFill="1" applyBorder="1" applyAlignment="1">
      <alignment vertical="center"/>
    </xf>
    <xf numFmtId="0" fontId="8" fillId="6" borderId="18" xfId="0" applyFont="1" applyFill="1" applyBorder="1" applyAlignment="1">
      <alignment vertical="center"/>
    </xf>
    <xf numFmtId="164" fontId="8" fillId="2" borderId="18" xfId="0" applyNumberFormat="1" applyFont="1" applyFill="1" applyBorder="1" applyAlignment="1">
      <alignment horizontal="right" vertical="center"/>
    </xf>
    <xf numFmtId="165" fontId="8" fillId="7" borderId="2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horizontal="right"/>
    </xf>
    <xf numFmtId="0" fontId="5" fillId="5" borderId="18" xfId="0" applyFont="1" applyFill="1" applyBorder="1" applyAlignment="1">
      <alignment vertical="center"/>
    </xf>
    <xf numFmtId="0" fontId="5" fillId="3" borderId="18" xfId="0" applyFont="1" applyFill="1" applyBorder="1" applyAlignment="1">
      <alignment vertical="center"/>
    </xf>
    <xf numFmtId="49" fontId="5" fillId="5" borderId="49" xfId="0" applyNumberFormat="1" applyFont="1" applyFill="1" applyBorder="1" applyAlignment="1">
      <alignment vertical="center"/>
    </xf>
    <xf numFmtId="0" fontId="5" fillId="5" borderId="50" xfId="0" applyFont="1" applyFill="1" applyBorder="1" applyAlignment="1">
      <alignment vertical="center"/>
    </xf>
    <xf numFmtId="164" fontId="5" fillId="5" borderId="51" xfId="0" applyNumberFormat="1" applyFont="1" applyFill="1" applyBorder="1" applyAlignment="1">
      <alignment vertical="center"/>
    </xf>
    <xf numFmtId="49" fontId="5" fillId="3" borderId="52" xfId="0" applyNumberFormat="1" applyFont="1" applyFill="1" applyBorder="1" applyAlignment="1">
      <alignment vertical="center"/>
    </xf>
    <xf numFmtId="164" fontId="5" fillId="3" borderId="53" xfId="0" applyNumberFormat="1" applyFont="1" applyFill="1" applyBorder="1" applyAlignment="1">
      <alignment vertical="center"/>
    </xf>
    <xf numFmtId="49" fontId="5" fillId="5" borderId="52" xfId="0" applyNumberFormat="1" applyFont="1" applyFill="1" applyBorder="1" applyAlignment="1">
      <alignment vertical="center"/>
    </xf>
    <xf numFmtId="164" fontId="5" fillId="5" borderId="53" xfId="0" applyNumberFormat="1" applyFont="1" applyFill="1" applyBorder="1" applyAlignment="1">
      <alignment vertical="center"/>
    </xf>
    <xf numFmtId="49" fontId="5" fillId="5" borderId="54" xfId="0" applyNumberFormat="1" applyFont="1" applyFill="1" applyBorder="1" applyAlignment="1">
      <alignment vertical="center"/>
    </xf>
    <xf numFmtId="0" fontId="5" fillId="5" borderId="55" xfId="0" applyFont="1" applyFill="1" applyBorder="1" applyAlignment="1">
      <alignment vertical="center"/>
    </xf>
    <xf numFmtId="164" fontId="5" fillId="5" borderId="56" xfId="0" applyNumberFormat="1" applyFont="1" applyFill="1" applyBorder="1" applyAlignment="1">
      <alignment vertical="center"/>
    </xf>
    <xf numFmtId="49" fontId="1" fillId="2" borderId="57" xfId="0" applyNumberFormat="1" applyFont="1" applyFill="1" applyBorder="1" applyAlignment="1">
      <alignment horizontal="right"/>
    </xf>
    <xf numFmtId="49" fontId="1" fillId="2" borderId="57" xfId="0" applyNumberFormat="1" applyFont="1" applyFill="1" applyBorder="1" applyAlignment="1">
      <alignment horizontal="right" vertical="center" wrapText="1"/>
    </xf>
    <xf numFmtId="49" fontId="1" fillId="2" borderId="57" xfId="0" applyNumberFormat="1" applyFont="1" applyFill="1" applyBorder="1" applyAlignment="1">
      <alignment horizontal="right" wrapText="1"/>
    </xf>
    <xf numFmtId="17" fontId="6" fillId="0" borderId="58" xfId="1" applyNumberFormat="1" applyFont="1" applyBorder="1" applyAlignment="1">
      <alignment horizontal="right" vertical="center"/>
    </xf>
    <xf numFmtId="0" fontId="0" fillId="2" borderId="59" xfId="0" applyFont="1" applyFill="1" applyBorder="1" applyAlignment="1"/>
    <xf numFmtId="0" fontId="1" fillId="2" borderId="60" xfId="0" applyFont="1" applyFill="1" applyBorder="1" applyAlignment="1">
      <alignment wrapText="1"/>
    </xf>
    <xf numFmtId="49" fontId="5" fillId="3" borderId="42" xfId="0" applyNumberFormat="1" applyFont="1" applyFill="1" applyBorder="1" applyAlignment="1">
      <alignment vertical="center" wrapText="1"/>
    </xf>
    <xf numFmtId="49" fontId="1" fillId="2" borderId="42" xfId="0" applyNumberFormat="1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left" vertical="center" wrapText="1"/>
    </xf>
    <xf numFmtId="49" fontId="2" fillId="3" borderId="5" xfId="0" applyNumberFormat="1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49" fontId="7" fillId="3" borderId="5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49" fontId="10" fillId="8" borderId="46" xfId="0" applyNumberFormat="1" applyFont="1" applyFill="1" applyBorder="1" applyAlignment="1">
      <alignment horizontal="center" vertical="center"/>
    </xf>
    <xf numFmtId="49" fontId="10" fillId="8" borderId="47" xfId="0" applyNumberFormat="1" applyFont="1" applyFill="1" applyBorder="1" applyAlignment="1">
      <alignment horizontal="center" vertical="center"/>
    </xf>
    <xf numFmtId="49" fontId="10" fillId="8" borderId="48" xfId="0" applyNumberFormat="1" applyFont="1" applyFill="1" applyBorder="1" applyAlignment="1">
      <alignment horizontal="center" vertical="center"/>
    </xf>
    <xf numFmtId="49" fontId="10" fillId="8" borderId="29" xfId="0" applyNumberFormat="1" applyFont="1" applyFill="1" applyBorder="1" applyAlignment="1">
      <alignment vertical="center"/>
    </xf>
    <xf numFmtId="0" fontId="8" fillId="8" borderId="3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42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/>
    </xf>
    <xf numFmtId="0" fontId="5" fillId="5" borderId="50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5" borderId="55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1028699</xdr:colOff>
      <xdr:row>0</xdr:row>
      <xdr:rowOff>152400</xdr:rowOff>
    </xdr:from>
    <xdr:to>
      <xdr:col>7</xdr:col>
      <xdr:colOff>710038</xdr:colOff>
      <xdr:row>7</xdr:row>
      <xdr:rowOff>104776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699" y="152400"/>
          <a:ext cx="7577564" cy="12858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77"/>
  <sheetViews>
    <sheetView showGridLines="0" tabSelected="1" topLeftCell="A56" workbookViewId="0">
      <selection activeCell="I38" sqref="I38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31.7109375" style="1" customWidth="1"/>
    <col min="3" max="3" width="17" style="1" customWidth="1"/>
    <col min="4" max="4" width="8.5703125" style="1" customWidth="1"/>
    <col min="5" max="5" width="14.42578125" style="1" customWidth="1"/>
    <col min="6" max="6" width="14" style="1" customWidth="1"/>
    <col min="7" max="7" width="17.140625" style="22" customWidth="1"/>
    <col min="8" max="252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19"/>
    </row>
    <row r="2" spans="1:7" ht="15" customHeight="1" x14ac:dyDescent="0.25">
      <c r="A2" s="2"/>
      <c r="B2" s="2"/>
      <c r="C2" s="2"/>
      <c r="D2" s="2"/>
      <c r="E2" s="2"/>
      <c r="F2" s="2"/>
      <c r="G2" s="19"/>
    </row>
    <row r="3" spans="1:7" ht="15" customHeight="1" x14ac:dyDescent="0.25">
      <c r="A3" s="2"/>
      <c r="B3" s="2"/>
      <c r="C3" s="2"/>
      <c r="D3" s="2"/>
      <c r="E3" s="2"/>
      <c r="F3" s="2"/>
      <c r="G3" s="19"/>
    </row>
    <row r="4" spans="1:7" ht="15" customHeight="1" x14ac:dyDescent="0.25">
      <c r="A4" s="2"/>
      <c r="B4" s="2"/>
      <c r="C4" s="2"/>
      <c r="D4" s="2"/>
      <c r="E4" s="2"/>
      <c r="F4" s="2"/>
      <c r="G4" s="19"/>
    </row>
    <row r="5" spans="1:7" ht="15" customHeight="1" x14ac:dyDescent="0.25">
      <c r="A5" s="2"/>
      <c r="B5" s="2"/>
      <c r="C5" s="2"/>
      <c r="D5" s="2"/>
      <c r="E5" s="2"/>
      <c r="F5" s="2"/>
      <c r="G5" s="19"/>
    </row>
    <row r="6" spans="1:7" ht="15" customHeight="1" x14ac:dyDescent="0.25">
      <c r="A6" s="2"/>
      <c r="B6" s="2"/>
      <c r="C6" s="2"/>
      <c r="D6" s="2"/>
      <c r="E6" s="2"/>
      <c r="F6" s="2"/>
      <c r="G6" s="19"/>
    </row>
    <row r="7" spans="1:7" ht="15" customHeight="1" x14ac:dyDescent="0.25">
      <c r="A7" s="2"/>
      <c r="B7" s="2"/>
      <c r="C7" s="2"/>
      <c r="D7" s="2"/>
      <c r="E7" s="2"/>
      <c r="F7" s="2"/>
      <c r="G7" s="19"/>
    </row>
    <row r="8" spans="1:7" ht="15" customHeight="1" x14ac:dyDescent="0.25">
      <c r="A8" s="2"/>
      <c r="B8" s="137"/>
      <c r="C8" s="3"/>
      <c r="D8" s="2"/>
      <c r="E8" s="3"/>
      <c r="F8" s="3"/>
      <c r="G8" s="20"/>
    </row>
    <row r="9" spans="1:7" ht="12" customHeight="1" x14ac:dyDescent="0.25">
      <c r="A9" s="13"/>
      <c r="B9" s="139" t="s">
        <v>0</v>
      </c>
      <c r="C9" s="133" t="s">
        <v>53</v>
      </c>
      <c r="D9" s="36"/>
      <c r="E9" s="142" t="s">
        <v>83</v>
      </c>
      <c r="F9" s="143"/>
      <c r="G9" s="25">
        <v>240</v>
      </c>
    </row>
    <row r="10" spans="1:7" ht="18" customHeight="1" x14ac:dyDescent="0.25">
      <c r="A10" s="13"/>
      <c r="B10" s="140" t="s">
        <v>1</v>
      </c>
      <c r="C10" s="134" t="s">
        <v>54</v>
      </c>
      <c r="D10" s="36"/>
      <c r="E10" s="144" t="s">
        <v>2</v>
      </c>
      <c r="F10" s="145"/>
      <c r="G10" s="5" t="s">
        <v>59</v>
      </c>
    </row>
    <row r="11" spans="1:7" ht="18" customHeight="1" x14ac:dyDescent="0.25">
      <c r="A11" s="13"/>
      <c r="B11" s="140" t="s">
        <v>3</v>
      </c>
      <c r="C11" s="133" t="s">
        <v>55</v>
      </c>
      <c r="D11" s="36"/>
      <c r="E11" s="144" t="s">
        <v>77</v>
      </c>
      <c r="F11" s="145"/>
      <c r="G11" s="21">
        <v>16000</v>
      </c>
    </row>
    <row r="12" spans="1:7" ht="11.25" customHeight="1" x14ac:dyDescent="0.25">
      <c r="A12" s="13"/>
      <c r="B12" s="140" t="s">
        <v>4</v>
      </c>
      <c r="C12" s="135" t="s">
        <v>56</v>
      </c>
      <c r="D12" s="36"/>
      <c r="E12" s="27" t="s">
        <v>5</v>
      </c>
      <c r="F12" s="28"/>
      <c r="G12" s="15">
        <f>G9*G11</f>
        <v>3840000</v>
      </c>
    </row>
    <row r="13" spans="1:7" ht="11.25" customHeight="1" x14ac:dyDescent="0.25">
      <c r="A13" s="13"/>
      <c r="B13" s="140" t="s">
        <v>6</v>
      </c>
      <c r="C13" s="133" t="s">
        <v>57</v>
      </c>
      <c r="D13" s="36"/>
      <c r="E13" s="144" t="s">
        <v>7</v>
      </c>
      <c r="F13" s="145"/>
      <c r="G13" s="5" t="s">
        <v>60</v>
      </c>
    </row>
    <row r="14" spans="1:7" ht="13.5" customHeight="1" x14ac:dyDescent="0.25">
      <c r="A14" s="13"/>
      <c r="B14" s="140" t="s">
        <v>8</v>
      </c>
      <c r="C14" s="133" t="s">
        <v>58</v>
      </c>
      <c r="D14" s="36"/>
      <c r="E14" s="144" t="s">
        <v>9</v>
      </c>
      <c r="F14" s="145"/>
      <c r="G14" s="5" t="s">
        <v>59</v>
      </c>
    </row>
    <row r="15" spans="1:7" ht="25.5" customHeight="1" x14ac:dyDescent="0.25">
      <c r="A15" s="13"/>
      <c r="B15" s="140" t="s">
        <v>10</v>
      </c>
      <c r="C15" s="136">
        <v>44713</v>
      </c>
      <c r="D15" s="36"/>
      <c r="E15" s="146" t="s">
        <v>11</v>
      </c>
      <c r="F15" s="147"/>
      <c r="G15" s="6" t="s">
        <v>61</v>
      </c>
    </row>
    <row r="16" spans="1:7" ht="12" customHeight="1" x14ac:dyDescent="0.25">
      <c r="A16" s="2"/>
      <c r="B16" s="138"/>
      <c r="C16" s="37"/>
      <c r="D16" s="38"/>
      <c r="E16" s="39"/>
      <c r="F16" s="39"/>
      <c r="G16" s="40"/>
    </row>
    <row r="17" spans="1:7" ht="12" customHeight="1" x14ac:dyDescent="0.25">
      <c r="A17" s="7"/>
      <c r="B17" s="148" t="s">
        <v>76</v>
      </c>
      <c r="C17" s="149"/>
      <c r="D17" s="149"/>
      <c r="E17" s="149"/>
      <c r="F17" s="149"/>
      <c r="G17" s="149"/>
    </row>
    <row r="18" spans="1:7" ht="12" customHeight="1" x14ac:dyDescent="0.25">
      <c r="A18" s="2"/>
      <c r="B18" s="41"/>
      <c r="C18" s="42"/>
      <c r="D18" s="42"/>
      <c r="E18" s="42"/>
      <c r="F18" s="43"/>
      <c r="G18" s="44"/>
    </row>
    <row r="19" spans="1:7" ht="12" customHeight="1" x14ac:dyDescent="0.25">
      <c r="A19" s="4"/>
      <c r="B19" s="45" t="s">
        <v>12</v>
      </c>
      <c r="C19" s="46"/>
      <c r="D19" s="47"/>
      <c r="E19" s="47"/>
      <c r="F19" s="47"/>
      <c r="G19" s="48"/>
    </row>
    <row r="20" spans="1:7" ht="24" customHeight="1" x14ac:dyDescent="0.25">
      <c r="A20" s="7"/>
      <c r="B20" s="49" t="s">
        <v>13</v>
      </c>
      <c r="C20" s="49" t="s">
        <v>14</v>
      </c>
      <c r="D20" s="49" t="s">
        <v>15</v>
      </c>
      <c r="E20" s="49" t="s">
        <v>16</v>
      </c>
      <c r="F20" s="49" t="s">
        <v>17</v>
      </c>
      <c r="G20" s="49" t="s">
        <v>18</v>
      </c>
    </row>
    <row r="21" spans="1:7" ht="12.75" customHeight="1" x14ac:dyDescent="0.25">
      <c r="A21" s="7"/>
      <c r="B21" s="26" t="s">
        <v>62</v>
      </c>
      <c r="C21" s="8" t="s">
        <v>19</v>
      </c>
      <c r="D21" s="16">
        <v>35</v>
      </c>
      <c r="E21" s="6" t="s">
        <v>63</v>
      </c>
      <c r="F21" s="32">
        <v>10500</v>
      </c>
      <c r="G21" s="32">
        <f>D21*F21</f>
        <v>367500</v>
      </c>
    </row>
    <row r="22" spans="1:7" ht="12.75" customHeight="1" x14ac:dyDescent="0.25">
      <c r="A22" s="7"/>
      <c r="B22" s="9" t="s">
        <v>20</v>
      </c>
      <c r="C22" s="10"/>
      <c r="D22" s="10"/>
      <c r="E22" s="33"/>
      <c r="F22" s="33"/>
      <c r="G22" s="34">
        <f>SUM(G21:G21)</f>
        <v>367500</v>
      </c>
    </row>
    <row r="23" spans="1:7" ht="12" customHeight="1" x14ac:dyDescent="0.25">
      <c r="A23" s="2"/>
      <c r="B23" s="41"/>
      <c r="C23" s="43"/>
      <c r="D23" s="155"/>
      <c r="E23" s="43"/>
      <c r="F23" s="50"/>
      <c r="G23" s="51"/>
    </row>
    <row r="24" spans="1:7" ht="12" customHeight="1" x14ac:dyDescent="0.25">
      <c r="A24" s="4"/>
      <c r="B24" s="52" t="s">
        <v>21</v>
      </c>
      <c r="C24" s="53"/>
      <c r="D24" s="54"/>
      <c r="E24" s="54"/>
      <c r="F24" s="55"/>
      <c r="G24" s="56"/>
    </row>
    <row r="25" spans="1:7" ht="24" customHeight="1" x14ac:dyDescent="0.25">
      <c r="A25" s="4"/>
      <c r="B25" s="57" t="s">
        <v>13</v>
      </c>
      <c r="C25" s="58" t="s">
        <v>14</v>
      </c>
      <c r="D25" s="58" t="s">
        <v>15</v>
      </c>
      <c r="E25" s="57" t="s">
        <v>52</v>
      </c>
      <c r="F25" s="58" t="s">
        <v>17</v>
      </c>
      <c r="G25" s="57" t="s">
        <v>18</v>
      </c>
    </row>
    <row r="26" spans="1:7" ht="12.75" customHeight="1" x14ac:dyDescent="0.25">
      <c r="A26" s="4"/>
      <c r="B26" s="141" t="s">
        <v>64</v>
      </c>
      <c r="C26" s="59" t="s">
        <v>65</v>
      </c>
      <c r="D26" s="59">
        <v>240</v>
      </c>
      <c r="E26" s="60" t="s">
        <v>63</v>
      </c>
      <c r="F26" s="61">
        <v>530</v>
      </c>
      <c r="G26" s="61">
        <f>D26*F26</f>
        <v>127200</v>
      </c>
    </row>
    <row r="27" spans="1:7" ht="12" customHeight="1" x14ac:dyDescent="0.25">
      <c r="A27" s="4"/>
      <c r="B27" s="11" t="s">
        <v>22</v>
      </c>
      <c r="C27" s="12"/>
      <c r="D27" s="12"/>
      <c r="E27" s="62"/>
      <c r="F27" s="62"/>
      <c r="G27" s="63">
        <f>SUM(G26:G26)</f>
        <v>127200</v>
      </c>
    </row>
    <row r="28" spans="1:7" ht="12" customHeight="1" x14ac:dyDescent="0.25">
      <c r="A28" s="2"/>
      <c r="B28" s="64"/>
      <c r="C28" s="65"/>
      <c r="D28" s="156"/>
      <c r="E28" s="65"/>
      <c r="F28" s="66"/>
      <c r="G28" s="67"/>
    </row>
    <row r="29" spans="1:7" ht="12" customHeight="1" x14ac:dyDescent="0.25">
      <c r="A29" s="4"/>
      <c r="B29" s="52" t="s">
        <v>23</v>
      </c>
      <c r="C29" s="53"/>
      <c r="D29" s="54"/>
      <c r="E29" s="54"/>
      <c r="F29" s="55"/>
      <c r="G29" s="56"/>
    </row>
    <row r="30" spans="1:7" ht="24" customHeight="1" x14ac:dyDescent="0.25">
      <c r="A30" s="4"/>
      <c r="B30" s="68" t="s">
        <v>13</v>
      </c>
      <c r="C30" s="68" t="s">
        <v>14</v>
      </c>
      <c r="D30" s="68" t="s">
        <v>15</v>
      </c>
      <c r="E30" s="68" t="s">
        <v>16</v>
      </c>
      <c r="F30" s="69" t="s">
        <v>17</v>
      </c>
      <c r="G30" s="68" t="s">
        <v>18</v>
      </c>
    </row>
    <row r="31" spans="1:7" ht="12.75" customHeight="1" x14ac:dyDescent="0.25">
      <c r="A31" s="7"/>
      <c r="B31" s="26"/>
      <c r="C31" s="8"/>
      <c r="D31" s="16"/>
      <c r="E31" s="8"/>
      <c r="F31" s="23"/>
      <c r="G31" s="23"/>
    </row>
    <row r="32" spans="1:7" ht="12.75" customHeight="1" x14ac:dyDescent="0.25">
      <c r="A32" s="4"/>
      <c r="B32" s="11" t="s">
        <v>24</v>
      </c>
      <c r="C32" s="12"/>
      <c r="D32" s="12"/>
      <c r="E32" s="12"/>
      <c r="F32" s="12"/>
      <c r="G32" s="24"/>
    </row>
    <row r="33" spans="1:8" ht="12" customHeight="1" x14ac:dyDescent="0.25">
      <c r="A33" s="2"/>
      <c r="B33" s="64"/>
      <c r="C33" s="65"/>
      <c r="D33" s="156"/>
      <c r="E33" s="65"/>
      <c r="F33" s="66"/>
      <c r="G33" s="67"/>
    </row>
    <row r="34" spans="1:8" ht="12" customHeight="1" x14ac:dyDescent="0.25">
      <c r="A34" s="4"/>
      <c r="B34" s="52" t="s">
        <v>25</v>
      </c>
      <c r="C34" s="53"/>
      <c r="D34" s="54"/>
      <c r="E34" s="54"/>
      <c r="F34" s="55"/>
      <c r="G34" s="56"/>
    </row>
    <row r="35" spans="1:8" ht="24" customHeight="1" x14ac:dyDescent="0.25">
      <c r="A35" s="4"/>
      <c r="B35" s="70" t="s">
        <v>26</v>
      </c>
      <c r="C35" s="70" t="s">
        <v>27</v>
      </c>
      <c r="D35" s="70" t="s">
        <v>28</v>
      </c>
      <c r="E35" s="70" t="s">
        <v>16</v>
      </c>
      <c r="F35" s="70" t="s">
        <v>17</v>
      </c>
      <c r="G35" s="71" t="s">
        <v>18</v>
      </c>
      <c r="H35" s="14"/>
    </row>
    <row r="36" spans="1:8" ht="12.75" customHeight="1" x14ac:dyDescent="0.25">
      <c r="A36" s="13"/>
      <c r="B36" s="18" t="s">
        <v>66</v>
      </c>
      <c r="C36" s="17" t="s">
        <v>74</v>
      </c>
      <c r="D36" s="17">
        <v>7</v>
      </c>
      <c r="E36" s="29" t="s">
        <v>63</v>
      </c>
      <c r="F36" s="30">
        <v>49300</v>
      </c>
      <c r="G36" s="30">
        <f t="shared" ref="G36:G40" si="0">D36*F36</f>
        <v>345100</v>
      </c>
    </row>
    <row r="37" spans="1:8" ht="12.75" customHeight="1" x14ac:dyDescent="0.25">
      <c r="A37" s="13"/>
      <c r="B37" s="18" t="s">
        <v>67</v>
      </c>
      <c r="C37" s="17" t="s">
        <v>74</v>
      </c>
      <c r="D37" s="157">
        <v>7</v>
      </c>
      <c r="E37" s="31" t="s">
        <v>63</v>
      </c>
      <c r="F37" s="30">
        <v>1370</v>
      </c>
      <c r="G37" s="30">
        <f t="shared" si="0"/>
        <v>9590</v>
      </c>
    </row>
    <row r="38" spans="1:8" ht="12.75" customHeight="1" x14ac:dyDescent="0.25">
      <c r="A38" s="13"/>
      <c r="B38" s="18" t="s">
        <v>68</v>
      </c>
      <c r="C38" s="17" t="s">
        <v>74</v>
      </c>
      <c r="D38" s="157">
        <v>240</v>
      </c>
      <c r="E38" s="31" t="s">
        <v>63</v>
      </c>
      <c r="F38" s="30">
        <v>1050</v>
      </c>
      <c r="G38" s="30">
        <f t="shared" si="0"/>
        <v>252000</v>
      </c>
    </row>
    <row r="39" spans="1:8" ht="12.75" customHeight="1" x14ac:dyDescent="0.25">
      <c r="A39" s="13"/>
      <c r="B39" s="18" t="s">
        <v>69</v>
      </c>
      <c r="C39" s="17" t="s">
        <v>74</v>
      </c>
      <c r="D39" s="17">
        <v>7</v>
      </c>
      <c r="E39" s="29" t="s">
        <v>63</v>
      </c>
      <c r="F39" s="30">
        <v>2830</v>
      </c>
      <c r="G39" s="30">
        <f t="shared" si="0"/>
        <v>19810</v>
      </c>
    </row>
    <row r="40" spans="1:8" ht="12.75" customHeight="1" x14ac:dyDescent="0.25">
      <c r="A40" s="13"/>
      <c r="B40" s="18" t="s">
        <v>70</v>
      </c>
      <c r="C40" s="17" t="s">
        <v>74</v>
      </c>
      <c r="D40" s="157">
        <v>7</v>
      </c>
      <c r="E40" s="31" t="s">
        <v>63</v>
      </c>
      <c r="F40" s="30">
        <v>7860</v>
      </c>
      <c r="G40" s="30">
        <f t="shared" si="0"/>
        <v>55020</v>
      </c>
    </row>
    <row r="41" spans="1:8" ht="13.5" customHeight="1" x14ac:dyDescent="0.25">
      <c r="A41" s="13"/>
      <c r="B41" s="72" t="s">
        <v>29</v>
      </c>
      <c r="C41" s="73"/>
      <c r="D41" s="73"/>
      <c r="E41" s="74"/>
      <c r="F41" s="74"/>
      <c r="G41" s="75">
        <f>SUM(G36:G40)</f>
        <v>681520</v>
      </c>
    </row>
    <row r="42" spans="1:8" ht="12" customHeight="1" x14ac:dyDescent="0.25">
      <c r="A42" s="2"/>
      <c r="B42" s="76"/>
      <c r="C42" s="77"/>
      <c r="D42" s="78"/>
      <c r="E42" s="78"/>
      <c r="F42" s="79"/>
      <c r="G42" s="80"/>
    </row>
    <row r="43" spans="1:8" ht="12" customHeight="1" x14ac:dyDescent="0.25">
      <c r="A43" s="4"/>
      <c r="B43" s="52" t="s">
        <v>30</v>
      </c>
      <c r="C43" s="53"/>
      <c r="D43" s="54"/>
      <c r="E43" s="54"/>
      <c r="F43" s="55"/>
      <c r="G43" s="56"/>
    </row>
    <row r="44" spans="1:8" ht="24" customHeight="1" x14ac:dyDescent="0.25">
      <c r="A44" s="4"/>
      <c r="B44" s="81" t="s">
        <v>31</v>
      </c>
      <c r="C44" s="70" t="s">
        <v>27</v>
      </c>
      <c r="D44" s="70" t="s">
        <v>28</v>
      </c>
      <c r="E44" s="81" t="s">
        <v>16</v>
      </c>
      <c r="F44" s="70" t="s">
        <v>17</v>
      </c>
      <c r="G44" s="81" t="s">
        <v>18</v>
      </c>
    </row>
    <row r="45" spans="1:8" ht="16.5" customHeight="1" x14ac:dyDescent="0.25">
      <c r="A45" s="13"/>
      <c r="B45" s="82" t="s">
        <v>71</v>
      </c>
      <c r="C45" s="17" t="s">
        <v>82</v>
      </c>
      <c r="D45" s="17">
        <v>2</v>
      </c>
      <c r="E45" s="31" t="s">
        <v>63</v>
      </c>
      <c r="F45" s="30">
        <v>24630</v>
      </c>
      <c r="G45" s="30">
        <f>D45*F45</f>
        <v>49260</v>
      </c>
    </row>
    <row r="46" spans="1:8" ht="13.5" customHeight="1" x14ac:dyDescent="0.25">
      <c r="A46" s="4"/>
      <c r="B46" s="83" t="s">
        <v>32</v>
      </c>
      <c r="C46" s="84"/>
      <c r="D46" s="158"/>
      <c r="E46" s="84"/>
      <c r="F46" s="84"/>
      <c r="G46" s="85">
        <f>SUM(G45:G45)</f>
        <v>49260</v>
      </c>
    </row>
    <row r="47" spans="1:8" ht="12" customHeight="1" x14ac:dyDescent="0.25">
      <c r="A47" s="2"/>
      <c r="B47" s="86"/>
      <c r="C47" s="86"/>
      <c r="D47" s="159"/>
      <c r="E47" s="86"/>
      <c r="F47" s="87"/>
      <c r="G47" s="88"/>
    </row>
    <row r="48" spans="1:8" ht="12" customHeight="1" x14ac:dyDescent="0.25">
      <c r="A48" s="13"/>
      <c r="B48" s="123" t="s">
        <v>33</v>
      </c>
      <c r="C48" s="124"/>
      <c r="D48" s="160"/>
      <c r="E48" s="124"/>
      <c r="F48" s="124"/>
      <c r="G48" s="125">
        <f>G22+G27+G32+G41+G46</f>
        <v>1225480</v>
      </c>
    </row>
    <row r="49" spans="1:7" ht="12" customHeight="1" x14ac:dyDescent="0.25">
      <c r="A49" s="13"/>
      <c r="B49" s="126" t="s">
        <v>34</v>
      </c>
      <c r="C49" s="122"/>
      <c r="D49" s="161"/>
      <c r="E49" s="122"/>
      <c r="F49" s="122"/>
      <c r="G49" s="127">
        <f>G48*0.05</f>
        <v>61274</v>
      </c>
    </row>
    <row r="50" spans="1:7" ht="12" customHeight="1" x14ac:dyDescent="0.25">
      <c r="A50" s="13"/>
      <c r="B50" s="128" t="s">
        <v>35</v>
      </c>
      <c r="C50" s="121"/>
      <c r="D50" s="162"/>
      <c r="E50" s="121"/>
      <c r="F50" s="121"/>
      <c r="G50" s="129">
        <f>G49+G48</f>
        <v>1286754</v>
      </c>
    </row>
    <row r="51" spans="1:7" ht="12" customHeight="1" x14ac:dyDescent="0.25">
      <c r="A51" s="13"/>
      <c r="B51" s="126" t="s">
        <v>36</v>
      </c>
      <c r="C51" s="122"/>
      <c r="D51" s="161"/>
      <c r="E51" s="122"/>
      <c r="F51" s="122"/>
      <c r="G51" s="127">
        <f>G12</f>
        <v>3840000</v>
      </c>
    </row>
    <row r="52" spans="1:7" ht="12" customHeight="1" x14ac:dyDescent="0.25">
      <c r="A52" s="13"/>
      <c r="B52" s="130" t="s">
        <v>37</v>
      </c>
      <c r="C52" s="131"/>
      <c r="D52" s="163"/>
      <c r="E52" s="131"/>
      <c r="F52" s="131"/>
      <c r="G52" s="132">
        <f>G51-G50</f>
        <v>2553246</v>
      </c>
    </row>
    <row r="53" spans="1:7" ht="12" customHeight="1" x14ac:dyDescent="0.25">
      <c r="A53" s="13"/>
      <c r="B53" s="89" t="s">
        <v>72</v>
      </c>
      <c r="C53" s="90"/>
      <c r="D53" s="90"/>
      <c r="E53" s="90"/>
      <c r="F53" s="90"/>
      <c r="G53" s="91"/>
    </row>
    <row r="54" spans="1:7" ht="12.75" customHeight="1" thickBot="1" x14ac:dyDescent="0.3">
      <c r="A54" s="13"/>
      <c r="B54" s="92"/>
      <c r="C54" s="90"/>
      <c r="D54" s="90"/>
      <c r="E54" s="90"/>
      <c r="F54" s="90"/>
      <c r="G54" s="91"/>
    </row>
    <row r="55" spans="1:7" ht="12" customHeight="1" x14ac:dyDescent="0.25">
      <c r="A55" s="13"/>
      <c r="B55" s="93" t="s">
        <v>73</v>
      </c>
      <c r="C55" s="94"/>
      <c r="D55" s="94"/>
      <c r="E55" s="94"/>
      <c r="F55" s="95"/>
      <c r="G55" s="91"/>
    </row>
    <row r="56" spans="1:7" ht="12" customHeight="1" x14ac:dyDescent="0.25">
      <c r="A56" s="13"/>
      <c r="B56" s="96" t="s">
        <v>38</v>
      </c>
      <c r="C56" s="97"/>
      <c r="D56" s="97"/>
      <c r="E56" s="97"/>
      <c r="F56" s="98"/>
      <c r="G56" s="91"/>
    </row>
    <row r="57" spans="1:7" ht="12" customHeight="1" x14ac:dyDescent="0.25">
      <c r="A57" s="13"/>
      <c r="B57" s="96" t="s">
        <v>39</v>
      </c>
      <c r="C57" s="97"/>
      <c r="D57" s="97"/>
      <c r="E57" s="97"/>
      <c r="F57" s="98"/>
      <c r="G57" s="91"/>
    </row>
    <row r="58" spans="1:7" ht="12" customHeight="1" x14ac:dyDescent="0.25">
      <c r="A58" s="13"/>
      <c r="B58" s="96" t="s">
        <v>40</v>
      </c>
      <c r="C58" s="97"/>
      <c r="D58" s="97"/>
      <c r="E58" s="97"/>
      <c r="F58" s="98"/>
      <c r="G58" s="91"/>
    </row>
    <row r="59" spans="1:7" ht="12" customHeight="1" x14ac:dyDescent="0.25">
      <c r="A59" s="13"/>
      <c r="B59" s="96" t="s">
        <v>41</v>
      </c>
      <c r="C59" s="97"/>
      <c r="D59" s="97"/>
      <c r="E59" s="97"/>
      <c r="F59" s="98"/>
      <c r="G59" s="91"/>
    </row>
    <row r="60" spans="1:7" ht="12" customHeight="1" x14ac:dyDescent="0.25">
      <c r="A60" s="13"/>
      <c r="B60" s="96" t="s">
        <v>42</v>
      </c>
      <c r="C60" s="97"/>
      <c r="D60" s="97"/>
      <c r="E60" s="97"/>
      <c r="F60" s="98"/>
      <c r="G60" s="91"/>
    </row>
    <row r="61" spans="1:7" ht="12.75" customHeight="1" thickBot="1" x14ac:dyDescent="0.3">
      <c r="A61" s="13"/>
      <c r="B61" s="99" t="s">
        <v>43</v>
      </c>
      <c r="C61" s="100"/>
      <c r="D61" s="100"/>
      <c r="E61" s="100"/>
      <c r="F61" s="101"/>
      <c r="G61" s="91"/>
    </row>
    <row r="62" spans="1:7" ht="12.75" customHeight="1" x14ac:dyDescent="0.25">
      <c r="A62" s="13"/>
      <c r="B62" s="92"/>
      <c r="C62" s="97"/>
      <c r="D62" s="97"/>
      <c r="E62" s="97"/>
      <c r="F62" s="97"/>
      <c r="G62" s="91"/>
    </row>
    <row r="63" spans="1:7" ht="15" customHeight="1" thickBot="1" x14ac:dyDescent="0.3">
      <c r="A63" s="13"/>
      <c r="B63" s="153" t="s">
        <v>44</v>
      </c>
      <c r="C63" s="154"/>
      <c r="D63" s="102"/>
      <c r="E63" s="103"/>
      <c r="F63" s="103"/>
      <c r="G63" s="91"/>
    </row>
    <row r="64" spans="1:7" ht="12" customHeight="1" x14ac:dyDescent="0.25">
      <c r="A64" s="13"/>
      <c r="B64" s="104" t="s">
        <v>31</v>
      </c>
      <c r="C64" s="105" t="s">
        <v>75</v>
      </c>
      <c r="D64" s="106" t="s">
        <v>45</v>
      </c>
      <c r="E64" s="103"/>
      <c r="F64" s="103"/>
      <c r="G64" s="91"/>
    </row>
    <row r="65" spans="1:7" ht="12" customHeight="1" x14ac:dyDescent="0.25">
      <c r="A65" s="13"/>
      <c r="B65" s="107" t="s">
        <v>46</v>
      </c>
      <c r="C65" s="108">
        <f>G22</f>
        <v>367500</v>
      </c>
      <c r="D65" s="109">
        <f>(C65/C71)</f>
        <v>0.28560237621177009</v>
      </c>
      <c r="E65" s="103"/>
      <c r="F65" s="103"/>
      <c r="G65" s="91"/>
    </row>
    <row r="66" spans="1:7" ht="12" customHeight="1" x14ac:dyDescent="0.25">
      <c r="A66" s="13"/>
      <c r="B66" s="107" t="s">
        <v>47</v>
      </c>
      <c r="C66" s="108">
        <f>G27</f>
        <v>127200</v>
      </c>
      <c r="D66" s="109">
        <v>0</v>
      </c>
      <c r="E66" s="103"/>
      <c r="F66" s="103"/>
      <c r="G66" s="91"/>
    </row>
    <row r="67" spans="1:7" ht="12" customHeight="1" x14ac:dyDescent="0.25">
      <c r="A67" s="13"/>
      <c r="B67" s="107" t="s">
        <v>48</v>
      </c>
      <c r="C67" s="108">
        <f>G32</f>
        <v>0</v>
      </c>
      <c r="D67" s="109">
        <f>(C67/C71)</f>
        <v>0</v>
      </c>
      <c r="E67" s="103"/>
      <c r="F67" s="103"/>
      <c r="G67" s="91"/>
    </row>
    <row r="68" spans="1:7" ht="12" customHeight="1" x14ac:dyDescent="0.25">
      <c r="A68" s="13"/>
      <c r="B68" s="107" t="s">
        <v>26</v>
      </c>
      <c r="C68" s="108">
        <f>G41</f>
        <v>681520</v>
      </c>
      <c r="D68" s="109">
        <f>(C68/C71)</f>
        <v>0.52964280662815111</v>
      </c>
      <c r="E68" s="103"/>
      <c r="F68" s="103"/>
      <c r="G68" s="91"/>
    </row>
    <row r="69" spans="1:7" ht="12" customHeight="1" x14ac:dyDescent="0.25">
      <c r="A69" s="13"/>
      <c r="B69" s="107" t="s">
        <v>49</v>
      </c>
      <c r="C69" s="110">
        <f>G46</f>
        <v>49260</v>
      </c>
      <c r="D69" s="109">
        <f>(C69/C71)</f>
        <v>3.8282375652222568E-2</v>
      </c>
      <c r="E69" s="111"/>
      <c r="F69" s="111"/>
      <c r="G69" s="91"/>
    </row>
    <row r="70" spans="1:7" ht="12" customHeight="1" x14ac:dyDescent="0.25">
      <c r="A70" s="13"/>
      <c r="B70" s="107" t="s">
        <v>50</v>
      </c>
      <c r="C70" s="110">
        <f>G49</f>
        <v>61274</v>
      </c>
      <c r="D70" s="109">
        <f>(C70/C71)</f>
        <v>4.7619047619047616E-2</v>
      </c>
      <c r="E70" s="111"/>
      <c r="F70" s="111"/>
      <c r="G70" s="91"/>
    </row>
    <row r="71" spans="1:7" ht="12.75" customHeight="1" thickBot="1" x14ac:dyDescent="0.3">
      <c r="A71" s="13"/>
      <c r="B71" s="112" t="s">
        <v>81</v>
      </c>
      <c r="C71" s="113">
        <f>SUM(C65:C70)</f>
        <v>1286754</v>
      </c>
      <c r="D71" s="114">
        <f>SUM(D65:D70)</f>
        <v>0.90114660611119146</v>
      </c>
      <c r="E71" s="111"/>
      <c r="F71" s="111"/>
      <c r="G71" s="91"/>
    </row>
    <row r="72" spans="1:7" ht="12" customHeight="1" x14ac:dyDescent="0.25">
      <c r="A72" s="13"/>
      <c r="B72" s="92"/>
      <c r="C72" s="90"/>
      <c r="D72" s="90"/>
      <c r="E72" s="90"/>
      <c r="F72" s="90"/>
      <c r="G72" s="91"/>
    </row>
    <row r="73" spans="1:7" ht="12.75" customHeight="1" thickBot="1" x14ac:dyDescent="0.3">
      <c r="A73" s="13"/>
      <c r="B73" s="35"/>
      <c r="C73" s="90"/>
      <c r="D73" s="90"/>
      <c r="E73" s="90"/>
      <c r="F73" s="90"/>
      <c r="G73" s="91"/>
    </row>
    <row r="74" spans="1:7" ht="12" customHeight="1" thickBot="1" x14ac:dyDescent="0.3">
      <c r="A74" s="13"/>
      <c r="B74" s="150" t="s">
        <v>78</v>
      </c>
      <c r="C74" s="151"/>
      <c r="D74" s="151"/>
      <c r="E74" s="152"/>
      <c r="F74" s="111"/>
      <c r="G74" s="91"/>
    </row>
    <row r="75" spans="1:7" ht="12" customHeight="1" x14ac:dyDescent="0.25">
      <c r="A75" s="13"/>
      <c r="B75" s="115" t="s">
        <v>79</v>
      </c>
      <c r="C75" s="116">
        <v>230</v>
      </c>
      <c r="D75" s="116">
        <f>G9</f>
        <v>240</v>
      </c>
      <c r="E75" s="116">
        <v>250</v>
      </c>
      <c r="F75" s="117"/>
      <c r="G75" s="118"/>
    </row>
    <row r="76" spans="1:7" ht="12.75" customHeight="1" thickBot="1" x14ac:dyDescent="0.3">
      <c r="A76" s="13"/>
      <c r="B76" s="112" t="s">
        <v>80</v>
      </c>
      <c r="C76" s="113">
        <f>(G50/C75)</f>
        <v>5594.5826086956522</v>
      </c>
      <c r="D76" s="113">
        <f>(G50/D75)</f>
        <v>5361.4750000000004</v>
      </c>
      <c r="E76" s="119">
        <f>(G50/E75)</f>
        <v>5147.0159999999996</v>
      </c>
      <c r="F76" s="117"/>
      <c r="G76" s="118"/>
    </row>
    <row r="77" spans="1:7" ht="15.6" customHeight="1" x14ac:dyDescent="0.25">
      <c r="A77" s="13"/>
      <c r="B77" s="89" t="s">
        <v>51</v>
      </c>
      <c r="C77" s="97"/>
      <c r="D77" s="97"/>
      <c r="E77" s="97"/>
      <c r="F77" s="97"/>
      <c r="G77" s="120"/>
    </row>
  </sheetData>
  <mergeCells count="9">
    <mergeCell ref="E9:F9"/>
    <mergeCell ref="E14:F14"/>
    <mergeCell ref="E15:F15"/>
    <mergeCell ref="B17:G17"/>
    <mergeCell ref="B74:E74"/>
    <mergeCell ref="B63:C63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CABALGATAS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2022-07-04T18:35:55Z</dcterms:modified>
</cp:coreProperties>
</file>