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Curicó\"/>
    </mc:Choice>
  </mc:AlternateContent>
  <bookViews>
    <workbookView xWindow="-105" yWindow="-105" windowWidth="19425" windowHeight="10425"/>
  </bookViews>
  <sheets>
    <sheet name="Tomate ent" sheetId="1" r:id="rId1"/>
  </sheets>
  <calcPr calcId="162913"/>
</workbook>
</file>

<file path=xl/calcChain.xml><?xml version="1.0" encoding="utf-8"?>
<calcChain xmlns="http://schemas.openxmlformats.org/spreadsheetml/2006/main">
  <c r="C98" i="1" l="1"/>
  <c r="E98" i="1"/>
  <c r="D98" i="1"/>
  <c r="G67" i="1"/>
  <c r="G68" i="1" s="1"/>
  <c r="G66" i="1"/>
  <c r="G61" i="1"/>
  <c r="G60" i="1"/>
  <c r="G59" i="1"/>
  <c r="G57" i="1"/>
  <c r="G55" i="1"/>
  <c r="G54" i="1"/>
  <c r="G53" i="1"/>
  <c r="G51" i="1"/>
  <c r="G50" i="1"/>
  <c r="G49" i="1"/>
  <c r="G47" i="1"/>
  <c r="G41" i="1"/>
  <c r="G40" i="1"/>
  <c r="G39" i="1"/>
  <c r="G29" i="1"/>
  <c r="G28" i="1"/>
  <c r="G27" i="1"/>
  <c r="G26" i="1"/>
  <c r="G25" i="1"/>
  <c r="G24" i="1"/>
  <c r="G23" i="1"/>
  <c r="G22" i="1"/>
  <c r="G21" i="1"/>
  <c r="G12" i="1"/>
  <c r="D90" i="1" l="1"/>
  <c r="G30" i="1"/>
  <c r="G73" i="1"/>
  <c r="G62" i="1" l="1"/>
  <c r="D87" i="1"/>
  <c r="D91" i="1"/>
  <c r="D92" i="1"/>
  <c r="D89" i="1"/>
  <c r="G42" i="1"/>
  <c r="D93" i="1" l="1"/>
  <c r="G70" i="1"/>
  <c r="G71" i="1" s="1"/>
  <c r="G72" i="1" s="1"/>
  <c r="G74" i="1" s="1"/>
</calcChain>
</file>

<file path=xl/sharedStrings.xml><?xml version="1.0" encoding="utf-8"?>
<sst xmlns="http://schemas.openxmlformats.org/spreadsheetml/2006/main" count="176" uniqueCount="124">
  <si>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</si>
  <si>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</si>
  <si>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</si>
  <si>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</si>
  <si>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</si>
  <si>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</si>
  <si>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</si>
  <si>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</si>
  <si>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</si>
  <si>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</si>
  <si>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</si>
  <si>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</si>
  <si>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</si>
  <si>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</si>
  <si>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</si>
  <si>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</si>
  <si>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</si>
  <si>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</si>
  <si>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</si>
  <si>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</si>
  <si>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</si>
  <si>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</si>
  <si>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</si>
  <si>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</si>
  <si>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</si>
  <si>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</si>
  <si>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</si>
  <si>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</si>
  <si>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</si>
  <si>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</si>
  <si>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</si>
  <si>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</si>
  <si>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</si>
  <si>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</si>
  <si>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</si>
  <si>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</si>
  <si>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</si>
  <si>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</si>
  <si>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</si>
  <si>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</si>
  <si>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</si>
  <si>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</si>
  <si>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</si>
  <si>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</si>
  <si>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</si>
  <si>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</si>
  <si>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</si>
  <si>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</si>
  <si>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</si>
  <si>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</si>
  <si>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</si>
  <si>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</si>
  <si>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</si>
  <si>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</si>
  <si>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</si>
  <si>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 xml:space="preserve"> </t>
  </si>
  <si>
    <t>Subtotal Insumos</t>
  </si>
  <si>
    <t>HERBICIDAS</t>
  </si>
  <si>
    <t>INSECTICIDAS</t>
  </si>
  <si>
    <t>MEDIO</t>
  </si>
  <si>
    <t>N° Jornadas/HA</t>
  </si>
  <si>
    <t xml:space="preserve">TOMATE ENTUTORADO </t>
  </si>
  <si>
    <t>JM</t>
  </si>
  <si>
    <t>PLANTAS O SEMILLAS</t>
  </si>
  <si>
    <t>c/u</t>
  </si>
  <si>
    <t>kg</t>
  </si>
  <si>
    <t>FUNGICIDAS</t>
  </si>
  <si>
    <t>lt</t>
  </si>
  <si>
    <t>RENDIMIENTO (KG./Há.)</t>
  </si>
  <si>
    <t>PRECIO ESPERADO ($/KG.)</t>
  </si>
  <si>
    <t>N° Jornadas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</si>
  <si>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</si>
  <si>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</si>
  <si>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ESCENARIOS COSTO UNITARIO  ($/KG)</t>
  </si>
  <si>
    <t>Rendimiento (kg/hà)</t>
  </si>
  <si>
    <t>Costo unitario ($/kg) (*)</t>
  </si>
  <si>
    <t>DIC-MARZO</t>
  </si>
  <si>
    <t>MERC. MAYORISTA</t>
  </si>
  <si>
    <t>HELADAS-LLUVIA</t>
  </si>
  <si>
    <t>N/A</t>
  </si>
  <si>
    <t>UN</t>
  </si>
  <si>
    <t>POSTADURA</t>
  </si>
  <si>
    <t>ALAMBRADO</t>
  </si>
  <si>
    <t>TRANSPLANTE</t>
  </si>
  <si>
    <t>REPLANTE</t>
  </si>
  <si>
    <t>RIEGOS</t>
  </si>
  <si>
    <t xml:space="preserve">APLICACIÓN DE FERTILIZANTES  </t>
  </si>
  <si>
    <t>APLICACIÓN DE PESTICIDAS</t>
  </si>
  <si>
    <t>SELECCIÓN-EMBALAJE.</t>
  </si>
  <si>
    <t>LABORES DE COSECHA</t>
  </si>
  <si>
    <t>SEPTIEMBRE</t>
  </si>
  <si>
    <t>SEPTIEMBRE - ENERO</t>
  </si>
  <si>
    <t>DICIEMBRE - ENERO</t>
  </si>
  <si>
    <t>OCTUB - NOVIEMB</t>
  </si>
  <si>
    <t>SEPTIEMB - FEBRERO</t>
  </si>
  <si>
    <t>SEPTIEMB - ENERO</t>
  </si>
  <si>
    <t>OCTUB - NOVIEMBRE</t>
  </si>
  <si>
    <t>ARADURA</t>
  </si>
  <si>
    <t>RASTRAJES (2)</t>
  </si>
  <si>
    <t>MELGADURA</t>
  </si>
  <si>
    <t>AGOSTO - SEPTIEMB</t>
  </si>
  <si>
    <t>PLÁNTULAS</t>
  </si>
  <si>
    <t>SUPERFOSFATO TRIPLE</t>
  </si>
  <si>
    <t>NITRATO DE POTASIO</t>
  </si>
  <si>
    <t>MEZCLA HORTALICERA</t>
  </si>
  <si>
    <t>PREVICUR ENERGY 840 SL</t>
  </si>
  <si>
    <t>BELLIS</t>
  </si>
  <si>
    <t>RIDOMIL GOLD  MZ 68 WP</t>
  </si>
  <si>
    <t>SENCOR 480</t>
  </si>
  <si>
    <t>TROYA</t>
  </si>
  <si>
    <t>SUNFIRE 240 SC</t>
  </si>
  <si>
    <t>SUCCESS 48</t>
  </si>
  <si>
    <t>OCTUBRE - FEBRERO</t>
  </si>
  <si>
    <t>OCTUBRE - ENERO</t>
  </si>
  <si>
    <t>NOVIEMBRE - ENERO</t>
  </si>
  <si>
    <t>OCT-ENERO</t>
  </si>
  <si>
    <t>TOQUI-COLONO</t>
  </si>
  <si>
    <t>REPOSICION DE POSTES</t>
  </si>
  <si>
    <t xml:space="preserve">CAJAS DE MADERA </t>
  </si>
  <si>
    <t>OCTUBRE</t>
  </si>
  <si>
    <t>DICIEMBRE - FEBRERO</t>
  </si>
  <si>
    <t>JUNIO-2022</t>
  </si>
  <si>
    <t>CURICO</t>
  </si>
  <si>
    <t>CURICO-MOLINA-SAGRADA FAMILIA- ROMERAL- RAUCO- 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</si>
</sst>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#,##0_ ;\-#,##0\ "/>
    <numFmt numFmtId="168" formatCode="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8"/>
      <color rgb="FFFFFFFF"/>
      <name val="Arial Narrow"/>
      <family val="2"/>
    </font>
    <font>
      <sz val="8"/>
      <color theme="1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8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3" fontId="3" fillId="9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/>
    <xf numFmtId="49" fontId="2" fillId="2" borderId="10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/>
    </xf>
    <xf numFmtId="0" fontId="5" fillId="0" borderId="10" xfId="0" applyFont="1" applyBorder="1" applyAlignment="1">
      <alignment wrapText="1"/>
    </xf>
    <xf numFmtId="0" fontId="5" fillId="0" borderId="10" xfId="0" applyFont="1" applyBorder="1" applyAlignment="1">
      <alignment horizontal="center"/>
    </xf>
    <xf numFmtId="167" fontId="5" fillId="0" borderId="10" xfId="4" applyNumberFormat="1" applyFont="1" applyFill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0" fontId="5" fillId="0" borderId="10" xfId="0" applyFont="1" applyBorder="1"/>
    <xf numFmtId="167" fontId="5" fillId="0" borderId="10" xfId="4" applyNumberFormat="1" applyFont="1" applyFill="1" applyBorder="1" applyAlignment="1" applyProtection="1">
      <alignment horizontal="center"/>
    </xf>
    <xf numFmtId="0" fontId="8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/>
    </xf>
    <xf numFmtId="168" fontId="5" fillId="9" borderId="10" xfId="0" applyNumberFormat="1" applyFont="1" applyFill="1" applyBorder="1" applyAlignment="1">
      <alignment horizontal="center"/>
    </xf>
    <xf numFmtId="167" fontId="5" fillId="9" borderId="10" xfId="4" applyNumberFormat="1" applyFont="1" applyFill="1" applyBorder="1" applyAlignment="1" applyProtection="1">
      <alignment horizontal="center"/>
    </xf>
    <xf numFmtId="0" fontId="5" fillId="9" borderId="10" xfId="0" applyFont="1" applyFill="1" applyBorder="1" applyAlignment="1">
      <alignment horizontal="center"/>
    </xf>
    <xf numFmtId="3" fontId="5" fillId="9" borderId="10" xfId="0" applyNumberFormat="1" applyFont="1" applyFill="1" applyBorder="1" applyAlignment="1">
      <alignment horizontal="center"/>
    </xf>
    <xf numFmtId="0" fontId="9" fillId="9" borderId="10" xfId="0" applyFont="1" applyFill="1" applyBorder="1" applyAlignment="1">
      <alignment horizontal="center" vertical="center" wrapText="1"/>
    </xf>
    <xf numFmtId="1" fontId="5" fillId="9" borderId="10" xfId="0" applyNumberFormat="1" applyFont="1" applyFill="1" applyBorder="1" applyAlignment="1">
      <alignment horizontal="center"/>
    </xf>
    <xf numFmtId="0" fontId="6" fillId="0" borderId="10" xfId="0" applyFont="1" applyBorder="1"/>
    <xf numFmtId="0" fontId="10" fillId="10" borderId="10" xfId="0" applyFont="1" applyFill="1" applyBorder="1" applyAlignment="1">
      <alignment horizontal="left" vertical="center" wrapText="1"/>
    </xf>
    <xf numFmtId="168" fontId="10" fillId="0" borderId="10" xfId="0" applyNumberFormat="1" applyFont="1" applyBorder="1" applyAlignment="1">
      <alignment horizontal="center"/>
    </xf>
    <xf numFmtId="167" fontId="10" fillId="0" borderId="10" xfId="4" applyNumberFormat="1" applyFont="1" applyFill="1" applyBorder="1" applyAlignment="1" applyProtection="1">
      <alignment horizontal="center"/>
    </xf>
    <xf numFmtId="0" fontId="10" fillId="0" borderId="10" xfId="0" applyFont="1" applyBorder="1" applyAlignment="1">
      <alignment horizontal="center"/>
    </xf>
    <xf numFmtId="3" fontId="10" fillId="0" borderId="10" xfId="0" applyNumberFormat="1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7" fillId="9" borderId="1" xfId="0" applyFont="1" applyFill="1" applyBorder="1" applyAlignment="1">
      <alignment horizontal="center" wrapText="1"/>
    </xf>
    <xf numFmtId="0" fontId="0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/>
    <xf numFmtId="0" fontId="14" fillId="2" borderId="1" xfId="0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/>
    <xf numFmtId="0" fontId="2" fillId="0" borderId="1" xfId="0" applyNumberFormat="1" applyFont="1" applyBorder="1" applyAlignment="1"/>
    <xf numFmtId="0" fontId="16" fillId="5" borderId="1" xfId="0" applyFont="1" applyFill="1" applyBorder="1" applyAlignment="1">
      <alignment vertical="center"/>
    </xf>
    <xf numFmtId="0" fontId="16" fillId="5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horizontal="center" vertical="center"/>
    </xf>
    <xf numFmtId="165" fontId="11" fillId="2" borderId="1" xfId="0" applyNumberFormat="1" applyFont="1" applyFill="1" applyBorder="1" applyAlignment="1">
      <alignment vertical="center"/>
    </xf>
    <xf numFmtId="0" fontId="14" fillId="0" borderId="1" xfId="0" applyNumberFormat="1" applyFont="1" applyBorder="1" applyAlignment="1"/>
    <xf numFmtId="0" fontId="14" fillId="0" borderId="0" xfId="0" applyNumberFormat="1" applyFont="1" applyAlignment="1"/>
    <xf numFmtId="0" fontId="14" fillId="0" borderId="0" xfId="0" applyNumberFormat="1" applyFont="1" applyAlignment="1">
      <alignment horizontal="left" vertical="top"/>
    </xf>
    <xf numFmtId="0" fontId="14" fillId="0" borderId="0" xfId="0" applyFont="1" applyAlignment="1"/>
    <xf numFmtId="0" fontId="20" fillId="2" borderId="1" xfId="0" applyFont="1" applyFill="1" applyBorder="1" applyAlignment="1">
      <alignment vertical="center"/>
    </xf>
    <xf numFmtId="165" fontId="12" fillId="2" borderId="1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8" xfId="0" applyFont="1" applyFill="1" applyBorder="1" applyAlignment="1">
      <alignment horizontal="center"/>
    </xf>
    <xf numFmtId="0" fontId="14" fillId="2" borderId="9" xfId="0" applyFont="1" applyFill="1" applyBorder="1" applyAlignment="1"/>
    <xf numFmtId="0" fontId="14" fillId="8" borderId="10" xfId="0" applyFont="1" applyFill="1" applyBorder="1" applyAlignment="1">
      <alignment horizontal="center"/>
    </xf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>
      <alignment horizontal="center"/>
    </xf>
    <xf numFmtId="49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>
      <alignment horizontal="center"/>
    </xf>
    <xf numFmtId="0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horizontal="center" vertical="center"/>
    </xf>
    <xf numFmtId="3" fontId="21" fillId="9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horizontal="center" vertical="center"/>
    </xf>
    <xf numFmtId="41" fontId="12" fillId="7" borderId="10" xfId="3" applyFont="1" applyFill="1" applyBorder="1" applyAlignment="1">
      <alignment vertical="center"/>
    </xf>
    <xf numFmtId="41" fontId="12" fillId="7" borderId="10" xfId="3" applyFont="1" applyFill="1" applyBorder="1" applyAlignment="1">
      <alignment horizontal="center" vertical="center"/>
    </xf>
    <xf numFmtId="49" fontId="16" fillId="3" borderId="10" xfId="0" applyNumberFormat="1" applyFont="1" applyFill="1" applyBorder="1" applyAlignment="1">
      <alignment vertical="center" wrapText="1"/>
    </xf>
    <xf numFmtId="49" fontId="17" fillId="2" borderId="10" xfId="0" applyNumberFormat="1" applyFont="1" applyFill="1" applyBorder="1" applyAlignment="1">
      <alignment horizontal="right"/>
    </xf>
    <xf numFmtId="0" fontId="7" fillId="0" borderId="10" xfId="0" applyFont="1" applyBorder="1" applyAlignment="1">
      <alignment horizontal="right" vertical="center"/>
    </xf>
    <xf numFmtId="3" fontId="7" fillId="9" borderId="10" xfId="0" applyNumberFormat="1" applyFont="1" applyFill="1" applyBorder="1" applyAlignment="1">
      <alignment horizontal="right" vertical="center"/>
    </xf>
    <xf numFmtId="0" fontId="7" fillId="9" borderId="10" xfId="0" applyFont="1" applyFill="1" applyBorder="1" applyAlignment="1">
      <alignment horizontal="right" vertical="center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6" fillId="5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 wrapText="1"/>
    </xf>
    <xf numFmtId="49" fontId="16" fillId="3" borderId="10" xfId="0" applyNumberFormat="1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3" fontId="16" fillId="3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49" fontId="16" fillId="5" borderId="11" xfId="0" applyNumberFormat="1" applyFont="1" applyFill="1" applyBorder="1" applyAlignment="1">
      <alignment vertical="center"/>
    </xf>
    <xf numFmtId="0" fontId="16" fillId="5" borderId="12" xfId="0" applyFont="1" applyFill="1" applyBorder="1" applyAlignment="1">
      <alignment vertical="center"/>
    </xf>
    <xf numFmtId="0" fontId="16" fillId="5" borderId="12" xfId="0" applyFont="1" applyFill="1" applyBorder="1" applyAlignment="1">
      <alignment horizontal="center" vertical="center"/>
    </xf>
    <xf numFmtId="165" fontId="16" fillId="5" borderId="13" xfId="0" applyNumberFormat="1" applyFont="1" applyFill="1" applyBorder="1" applyAlignment="1">
      <alignment vertical="center"/>
    </xf>
    <xf numFmtId="49" fontId="16" fillId="3" borderId="14" xfId="0" applyNumberFormat="1" applyFont="1" applyFill="1" applyBorder="1" applyAlignment="1">
      <alignment vertical="center"/>
    </xf>
    <xf numFmtId="165" fontId="16" fillId="3" borderId="15" xfId="0" applyNumberFormat="1" applyFont="1" applyFill="1" applyBorder="1" applyAlignment="1">
      <alignment vertical="center"/>
    </xf>
    <xf numFmtId="49" fontId="16" fillId="5" borderId="14" xfId="0" applyNumberFormat="1" applyFont="1" applyFill="1" applyBorder="1" applyAlignment="1">
      <alignment vertical="center"/>
    </xf>
    <xf numFmtId="165" fontId="16" fillId="5" borderId="15" xfId="0" applyNumberFormat="1" applyFont="1" applyFill="1" applyBorder="1" applyAlignment="1">
      <alignment vertical="center"/>
    </xf>
    <xf numFmtId="49" fontId="16" fillId="5" borderId="16" xfId="0" applyNumberFormat="1" applyFont="1" applyFill="1" applyBorder="1" applyAlignment="1">
      <alignment vertical="center"/>
    </xf>
    <xf numFmtId="0" fontId="16" fillId="5" borderId="17" xfId="0" applyFont="1" applyFill="1" applyBorder="1" applyAlignment="1">
      <alignment vertical="center"/>
    </xf>
    <xf numFmtId="0" fontId="16" fillId="5" borderId="17" xfId="0" applyFont="1" applyFill="1" applyBorder="1" applyAlignment="1">
      <alignment horizontal="center" vertical="center"/>
    </xf>
    <xf numFmtId="165" fontId="16" fillId="5" borderId="18" xfId="0" applyNumberFormat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6" fillId="3" borderId="10" xfId="0" applyNumberFormat="1" applyFont="1" applyFill="1" applyBorder="1" applyAlignment="1">
      <alignment wrapText="1"/>
    </xf>
    <xf numFmtId="0" fontId="16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8" fillId="3" borderId="10" xfId="0" applyNumberFormat="1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right" wrapText="1"/>
    </xf>
  </cellXfs>
  <cellStyles count="5">
    <cellStyle name="Millares" xfId="4" builtinId="3"/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60158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053" y="190500"/>
          <a:ext cx="60960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9"/>
  <sheetViews>
    <sheetView showGridLines="0" tabSelected="1" zoomScale="95" zoomScaleNormal="95" workbookViewId="0">
      <selection activeCell="C12" sqref="C12:C14"/>
    </sheetView>
  </sheetViews>
  <sheetFormatPr baseColWidth="10" defaultColWidth="10.85546875" defaultRowHeight="11.25" customHeight="1"/>
  <cols>
    <col min="1" max="1" width="6" style="2" customWidth="1"/>
    <col min="2" max="2" width="21.85546875" style="2" customWidth="1"/>
    <col min="3" max="3" width="20.28515625" style="2" customWidth="1"/>
    <col min="4" max="4" width="10.140625" style="33" customWidth="1"/>
    <col min="5" max="5" width="14.42578125" style="2" customWidth="1"/>
    <col min="6" max="6" width="11" style="2" customWidth="1"/>
    <col min="7" max="7" width="12.85546875" style="2" customWidth="1"/>
    <col min="8" max="9" width="10.85546875" style="2" customWidth="1"/>
    <col min="10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>
      <c r="A1" s="5"/>
      <c r="B1" s="5"/>
      <c r="C1" s="5"/>
      <c r="D1" s="30"/>
      <c r="E1" s="5"/>
      <c r="F1" s="5"/>
      <c r="G1" s="5"/>
    </row>
    <row r="2" spans="1:7" ht="15" customHeight="1">
      <c r="A2" s="5"/>
      <c r="B2" s="5"/>
      <c r="C2" s="5"/>
      <c r="D2" s="30"/>
      <c r="E2" s="5"/>
      <c r="F2" s="5"/>
      <c r="G2" s="5"/>
    </row>
    <row r="3" spans="1:7" ht="15" customHeight="1">
      <c r="A3" s="5"/>
      <c r="B3" s="5"/>
      <c r="C3" s="5"/>
      <c r="D3" s="30"/>
      <c r="E3" s="5"/>
      <c r="F3" s="5"/>
      <c r="G3" s="5"/>
    </row>
    <row r="4" spans="1:7" ht="15" customHeight="1">
      <c r="A4" s="5"/>
      <c r="B4" s="5"/>
      <c r="C4" s="5"/>
      <c r="D4" s="30"/>
      <c r="E4" s="5"/>
      <c r="F4" s="5"/>
      <c r="G4" s="5"/>
    </row>
    <row r="5" spans="1:7" ht="15" customHeight="1">
      <c r="A5" s="5"/>
      <c r="B5" s="5"/>
      <c r="C5" s="5"/>
      <c r="D5" s="30"/>
      <c r="E5" s="5"/>
      <c r="F5" s="5"/>
      <c r="G5" s="5"/>
    </row>
    <row r="6" spans="1:7" ht="15" customHeight="1">
      <c r="A6" s="5"/>
      <c r="B6" s="5"/>
      <c r="C6" s="5"/>
      <c r="D6" s="30"/>
      <c r="E6" s="5"/>
      <c r="F6" s="5"/>
      <c r="G6" s="5"/>
    </row>
    <row r="7" spans="1:7" ht="15" customHeight="1">
      <c r="A7" s="5"/>
      <c r="B7" s="5"/>
      <c r="C7" s="5"/>
      <c r="D7" s="30"/>
      <c r="E7" s="5"/>
      <c r="F7" s="5"/>
      <c r="G7" s="5"/>
    </row>
    <row r="8" spans="1:7" ht="15" customHeight="1">
      <c r="A8" s="5"/>
      <c r="B8" s="5"/>
      <c r="C8" s="5"/>
      <c r="D8" s="30"/>
      <c r="E8" s="5"/>
      <c r="F8" s="5"/>
      <c r="G8" s="5"/>
    </row>
    <row r="9" spans="1:7" ht="12" customHeight="1">
      <c r="A9" s="5"/>
      <c r="B9" s="89" t="s">
        <v>0</v>
      </c>
      <c r="C9" s="90" t="s">
        <v>61</v>
      </c>
      <c r="D9" s="43"/>
      <c r="E9" s="121" t="s">
        <v>68</v>
      </c>
      <c r="F9" s="122"/>
      <c r="G9" s="92">
        <v>100000</v>
      </c>
    </row>
    <row r="10" spans="1:7" ht="13.5" customHeight="1">
      <c r="A10" s="5"/>
      <c r="B10" s="7" t="s">
        <v>1</v>
      </c>
      <c r="C10" s="91" t="s">
        <v>116</v>
      </c>
      <c r="D10" s="43"/>
      <c r="E10" s="119" t="s">
        <v>2</v>
      </c>
      <c r="F10" s="120"/>
      <c r="G10" s="93" t="s">
        <v>76</v>
      </c>
    </row>
    <row r="11" spans="1:7" ht="15" customHeight="1">
      <c r="A11" s="5"/>
      <c r="B11" s="7" t="s">
        <v>3</v>
      </c>
      <c r="C11" s="8" t="s">
        <v>59</v>
      </c>
      <c r="D11" s="43"/>
      <c r="E11" s="119" t="s">
        <v>69</v>
      </c>
      <c r="F11" s="120"/>
      <c r="G11" s="93">
        <v>250</v>
      </c>
    </row>
    <row r="12" spans="1:7" ht="14.25" customHeight="1">
      <c r="A12" s="5"/>
      <c r="B12" s="7" t="s">
        <v>4</v>
      </c>
      <c r="C12" s="6" t="s">
        <v>54</v>
      </c>
      <c r="D12" s="43"/>
      <c r="E12" s="94" t="s">
        <v>5</v>
      </c>
      <c r="F12" s="95"/>
      <c r="G12" s="92">
        <f>G9*G11</f>
        <v>25000000</v>
      </c>
    </row>
    <row r="13" spans="1:7" ht="11.25" customHeight="1">
      <c r="A13" s="5"/>
      <c r="B13" s="7" t="s">
        <v>6</v>
      </c>
      <c r="C13" s="127" t="s">
        <v>122</v>
      </c>
      <c r="D13" s="43"/>
      <c r="E13" s="119" t="s">
        <v>7</v>
      </c>
      <c r="F13" s="120"/>
      <c r="G13" s="93" t="s">
        <v>77</v>
      </c>
    </row>
    <row r="14" spans="1:7" ht="13.5" customHeight="1">
      <c r="A14" s="5"/>
      <c r="B14" s="7" t="s">
        <v>8</v>
      </c>
      <c r="C14" s="127" t="s">
        <v>123</v>
      </c>
      <c r="D14" s="43"/>
      <c r="E14" s="119" t="s">
        <v>9</v>
      </c>
      <c r="F14" s="120"/>
      <c r="G14" s="93" t="s">
        <v>76</v>
      </c>
    </row>
    <row r="15" spans="1:7" ht="15">
      <c r="A15" s="5"/>
      <c r="B15" s="7" t="s">
        <v>10</v>
      </c>
      <c r="C15" s="8" t="s">
        <v>121</v>
      </c>
      <c r="D15" s="43"/>
      <c r="E15" s="123" t="s">
        <v>11</v>
      </c>
      <c r="F15" s="124"/>
      <c r="G15" s="93" t="s">
        <v>78</v>
      </c>
    </row>
    <row r="16" spans="1:7" ht="12" customHeight="1">
      <c r="A16" s="5"/>
      <c r="B16" s="44"/>
      <c r="C16" s="45"/>
      <c r="D16" s="43"/>
      <c r="E16" s="31"/>
      <c r="F16" s="31"/>
      <c r="G16" s="32"/>
    </row>
    <row r="17" spans="1:8" ht="12" customHeight="1">
      <c r="A17" s="5"/>
      <c r="B17" s="125" t="s">
        <v>12</v>
      </c>
      <c r="C17" s="126"/>
      <c r="D17" s="126"/>
      <c r="E17" s="126"/>
      <c r="F17" s="126"/>
      <c r="G17" s="126"/>
    </row>
    <row r="18" spans="1:8" ht="12" customHeight="1">
      <c r="A18" s="5"/>
      <c r="B18" s="31"/>
      <c r="C18" s="46"/>
      <c r="D18" s="43"/>
      <c r="E18" s="46"/>
      <c r="F18" s="31"/>
      <c r="G18" s="31"/>
    </row>
    <row r="19" spans="1:8" ht="12" customHeight="1">
      <c r="A19" s="5"/>
      <c r="B19" s="96" t="s">
        <v>13</v>
      </c>
      <c r="C19" s="47"/>
      <c r="D19" s="48"/>
      <c r="E19" s="47"/>
      <c r="F19" s="47"/>
      <c r="G19" s="47"/>
    </row>
    <row r="20" spans="1:8" ht="24" customHeight="1">
      <c r="A20" s="5"/>
      <c r="B20" s="97" t="s">
        <v>14</v>
      </c>
      <c r="C20" s="97" t="s">
        <v>15</v>
      </c>
      <c r="D20" s="97" t="s">
        <v>70</v>
      </c>
      <c r="E20" s="97" t="s">
        <v>16</v>
      </c>
      <c r="F20" s="97" t="s">
        <v>17</v>
      </c>
      <c r="G20" s="97" t="s">
        <v>18</v>
      </c>
    </row>
    <row r="21" spans="1:8" ht="12.75" customHeight="1">
      <c r="A21" s="5"/>
      <c r="B21" s="9" t="s">
        <v>81</v>
      </c>
      <c r="C21" s="10" t="s">
        <v>19</v>
      </c>
      <c r="D21" s="10">
        <v>25</v>
      </c>
      <c r="E21" s="10" t="s">
        <v>90</v>
      </c>
      <c r="F21" s="11">
        <v>30000</v>
      </c>
      <c r="G21" s="12">
        <f t="shared" ref="G21:G29" si="0">D21*F21</f>
        <v>750000</v>
      </c>
    </row>
    <row r="22" spans="1:8" ht="12.75" customHeight="1">
      <c r="A22" s="5"/>
      <c r="B22" s="13" t="s">
        <v>82</v>
      </c>
      <c r="C22" s="10" t="s">
        <v>19</v>
      </c>
      <c r="D22" s="10">
        <v>15</v>
      </c>
      <c r="E22" s="10" t="s">
        <v>93</v>
      </c>
      <c r="F22" s="11">
        <v>30000</v>
      </c>
      <c r="G22" s="12">
        <f t="shared" si="0"/>
        <v>450000</v>
      </c>
    </row>
    <row r="23" spans="1:8" ht="12.75" customHeight="1">
      <c r="A23" s="5"/>
      <c r="B23" s="13" t="s">
        <v>83</v>
      </c>
      <c r="C23" s="10" t="s">
        <v>19</v>
      </c>
      <c r="D23" s="10">
        <v>13</v>
      </c>
      <c r="E23" s="10" t="s">
        <v>90</v>
      </c>
      <c r="F23" s="11">
        <v>30000</v>
      </c>
      <c r="G23" s="12">
        <f t="shared" si="0"/>
        <v>390000</v>
      </c>
    </row>
    <row r="24" spans="1:8" ht="12.75" customHeight="1">
      <c r="A24" s="5"/>
      <c r="B24" s="13" t="s">
        <v>84</v>
      </c>
      <c r="C24" s="10" t="s">
        <v>19</v>
      </c>
      <c r="D24" s="10">
        <v>1</v>
      </c>
      <c r="E24" s="10" t="s">
        <v>90</v>
      </c>
      <c r="F24" s="11">
        <v>30000</v>
      </c>
      <c r="G24" s="12">
        <f t="shared" si="0"/>
        <v>30000</v>
      </c>
    </row>
    <row r="25" spans="1:8" ht="12.75" customHeight="1">
      <c r="A25" s="5"/>
      <c r="B25" s="13" t="s">
        <v>85</v>
      </c>
      <c r="C25" s="10" t="s">
        <v>19</v>
      </c>
      <c r="D25" s="10">
        <v>14</v>
      </c>
      <c r="E25" s="10" t="s">
        <v>94</v>
      </c>
      <c r="F25" s="11">
        <v>30000</v>
      </c>
      <c r="G25" s="12">
        <f t="shared" si="0"/>
        <v>420000</v>
      </c>
    </row>
    <row r="26" spans="1:8" ht="12.75" customHeight="1">
      <c r="A26" s="5"/>
      <c r="B26" s="13" t="s">
        <v>86</v>
      </c>
      <c r="C26" s="10" t="s">
        <v>19</v>
      </c>
      <c r="D26" s="10">
        <v>5</v>
      </c>
      <c r="E26" s="10" t="s">
        <v>95</v>
      </c>
      <c r="F26" s="11">
        <v>30000</v>
      </c>
      <c r="G26" s="12">
        <f t="shared" si="0"/>
        <v>150000</v>
      </c>
    </row>
    <row r="27" spans="1:8" ht="12.75" customHeight="1">
      <c r="A27" s="5"/>
      <c r="B27" s="13" t="s">
        <v>87</v>
      </c>
      <c r="C27" s="10" t="s">
        <v>19</v>
      </c>
      <c r="D27" s="10">
        <v>10</v>
      </c>
      <c r="E27" s="10" t="s">
        <v>94</v>
      </c>
      <c r="F27" s="11">
        <v>30000</v>
      </c>
      <c r="G27" s="12">
        <f t="shared" si="0"/>
        <v>300000</v>
      </c>
    </row>
    <row r="28" spans="1:8" ht="12.75" customHeight="1">
      <c r="A28" s="5"/>
      <c r="B28" s="13" t="s">
        <v>88</v>
      </c>
      <c r="C28" s="10" t="s">
        <v>19</v>
      </c>
      <c r="D28" s="10">
        <v>12</v>
      </c>
      <c r="E28" s="10" t="s">
        <v>96</v>
      </c>
      <c r="F28" s="11">
        <v>30000</v>
      </c>
      <c r="G28" s="12">
        <f t="shared" si="0"/>
        <v>360000</v>
      </c>
    </row>
    <row r="29" spans="1:8" ht="12.75" customHeight="1">
      <c r="A29" s="5"/>
      <c r="B29" s="13" t="s">
        <v>89</v>
      </c>
      <c r="C29" s="10" t="s">
        <v>19</v>
      </c>
      <c r="D29" s="11">
        <v>60</v>
      </c>
      <c r="E29" s="10" t="s">
        <v>92</v>
      </c>
      <c r="F29" s="14">
        <v>30000</v>
      </c>
      <c r="G29" s="12">
        <f t="shared" si="0"/>
        <v>1800000</v>
      </c>
    </row>
    <row r="30" spans="1:8" ht="12.75" customHeight="1">
      <c r="A30" s="5"/>
      <c r="B30" s="98" t="s">
        <v>20</v>
      </c>
      <c r="C30" s="99"/>
      <c r="D30" s="99"/>
      <c r="E30" s="99"/>
      <c r="F30" s="100"/>
      <c r="G30" s="101">
        <f>SUM(G21:G29)</f>
        <v>4650000</v>
      </c>
      <c r="H30" s="4"/>
    </row>
    <row r="31" spans="1:8" ht="12" customHeight="1">
      <c r="A31" s="5"/>
      <c r="B31" s="31"/>
      <c r="C31" s="31"/>
      <c r="D31" s="43"/>
      <c r="E31" s="31"/>
      <c r="F31" s="49"/>
      <c r="G31" s="49"/>
    </row>
    <row r="32" spans="1:8" ht="12" customHeight="1">
      <c r="A32" s="5"/>
      <c r="B32" s="96" t="s">
        <v>21</v>
      </c>
      <c r="C32" s="48"/>
      <c r="D32" s="48"/>
      <c r="E32" s="48"/>
      <c r="F32" s="47"/>
      <c r="G32" s="47"/>
    </row>
    <row r="33" spans="1:11" ht="24" customHeight="1">
      <c r="A33" s="5"/>
      <c r="B33" s="102" t="s">
        <v>14</v>
      </c>
      <c r="C33" s="97" t="s">
        <v>15</v>
      </c>
      <c r="D33" s="97" t="s">
        <v>70</v>
      </c>
      <c r="E33" s="102" t="s">
        <v>16</v>
      </c>
      <c r="F33" s="97" t="s">
        <v>17</v>
      </c>
      <c r="G33" s="102" t="s">
        <v>18</v>
      </c>
    </row>
    <row r="34" spans="1:11" ht="12" customHeight="1">
      <c r="A34" s="5"/>
      <c r="B34" s="103" t="s">
        <v>79</v>
      </c>
      <c r="C34" s="104"/>
      <c r="D34" s="104"/>
      <c r="E34" s="104"/>
      <c r="F34" s="103"/>
      <c r="G34" s="103"/>
    </row>
    <row r="35" spans="1:11" ht="12" customHeight="1">
      <c r="A35" s="5"/>
      <c r="B35" s="98" t="s">
        <v>22</v>
      </c>
      <c r="C35" s="99"/>
      <c r="D35" s="99"/>
      <c r="E35" s="99"/>
      <c r="F35" s="100"/>
      <c r="G35" s="100"/>
    </row>
    <row r="36" spans="1:11" ht="12" customHeight="1">
      <c r="A36" s="5"/>
      <c r="B36" s="31"/>
      <c r="C36" s="31"/>
      <c r="D36" s="43"/>
      <c r="E36" s="31"/>
      <c r="F36" s="49"/>
      <c r="G36" s="49"/>
    </row>
    <row r="37" spans="1:11" ht="12" customHeight="1">
      <c r="A37" s="5"/>
      <c r="B37" s="96" t="s">
        <v>23</v>
      </c>
      <c r="C37" s="48"/>
      <c r="D37" s="48"/>
      <c r="E37" s="48"/>
      <c r="F37" s="47"/>
      <c r="G37" s="47"/>
    </row>
    <row r="38" spans="1:11" ht="24" customHeight="1">
      <c r="A38" s="5"/>
      <c r="B38" s="102" t="s">
        <v>14</v>
      </c>
      <c r="C38" s="102" t="s">
        <v>15</v>
      </c>
      <c r="D38" s="102" t="s">
        <v>60</v>
      </c>
      <c r="E38" s="102" t="s">
        <v>16</v>
      </c>
      <c r="F38" s="97" t="s">
        <v>17</v>
      </c>
      <c r="G38" s="102" t="s">
        <v>18</v>
      </c>
    </row>
    <row r="39" spans="1:11" ht="12.75" customHeight="1">
      <c r="A39" s="5"/>
      <c r="B39" s="13" t="s">
        <v>97</v>
      </c>
      <c r="C39" s="10" t="s">
        <v>62</v>
      </c>
      <c r="D39" s="10">
        <v>0.33</v>
      </c>
      <c r="E39" s="10" t="s">
        <v>100</v>
      </c>
      <c r="F39" s="12">
        <v>150000</v>
      </c>
      <c r="G39" s="12">
        <f>+D39*F39</f>
        <v>49500</v>
      </c>
      <c r="H39" s="2" t="s">
        <v>55</v>
      </c>
    </row>
    <row r="40" spans="1:11" ht="12.75" customHeight="1">
      <c r="A40" s="5"/>
      <c r="B40" s="13" t="s">
        <v>98</v>
      </c>
      <c r="C40" s="10" t="s">
        <v>62</v>
      </c>
      <c r="D40" s="10">
        <v>0.4</v>
      </c>
      <c r="E40" s="10" t="s">
        <v>90</v>
      </c>
      <c r="F40" s="12">
        <v>150000</v>
      </c>
      <c r="G40" s="12">
        <f>+D40*F40</f>
        <v>60000</v>
      </c>
    </row>
    <row r="41" spans="1:11" ht="12.75" customHeight="1">
      <c r="A41" s="5"/>
      <c r="B41" s="13" t="s">
        <v>99</v>
      </c>
      <c r="C41" s="10" t="s">
        <v>62</v>
      </c>
      <c r="D41" s="10">
        <v>0.2</v>
      </c>
      <c r="E41" s="10" t="s">
        <v>90</v>
      </c>
      <c r="F41" s="12">
        <v>150000</v>
      </c>
      <c r="G41" s="12">
        <f>+D41*F41</f>
        <v>30000</v>
      </c>
    </row>
    <row r="42" spans="1:11" ht="12.75" customHeight="1">
      <c r="A42" s="5"/>
      <c r="B42" s="98" t="s">
        <v>24</v>
      </c>
      <c r="C42" s="99"/>
      <c r="D42" s="99"/>
      <c r="E42" s="99"/>
      <c r="F42" s="100"/>
      <c r="G42" s="101">
        <f>SUM(G39:G41)</f>
        <v>139500</v>
      </c>
    </row>
    <row r="43" spans="1:11" ht="12" customHeight="1">
      <c r="A43" s="5"/>
      <c r="B43" s="31"/>
      <c r="C43" s="31"/>
      <c r="D43" s="43"/>
      <c r="E43" s="31"/>
      <c r="F43" s="49"/>
      <c r="G43" s="49"/>
    </row>
    <row r="44" spans="1:11" ht="12" customHeight="1">
      <c r="A44" s="5"/>
      <c r="B44" s="96" t="s">
        <v>25</v>
      </c>
      <c r="C44" s="48"/>
      <c r="D44" s="48"/>
      <c r="E44" s="48"/>
      <c r="F44" s="47"/>
      <c r="G44" s="47"/>
    </row>
    <row r="45" spans="1:11" ht="24" customHeight="1">
      <c r="A45" s="5"/>
      <c r="B45" s="97" t="s">
        <v>26</v>
      </c>
      <c r="C45" s="97" t="s">
        <v>27</v>
      </c>
      <c r="D45" s="97" t="s">
        <v>28</v>
      </c>
      <c r="E45" s="97" t="s">
        <v>16</v>
      </c>
      <c r="F45" s="97" t="s">
        <v>17</v>
      </c>
      <c r="G45" s="97" t="s">
        <v>18</v>
      </c>
      <c r="K45" s="2"/>
    </row>
    <row r="46" spans="1:11" ht="12.75" customHeight="1">
      <c r="A46" s="5"/>
      <c r="B46" s="15" t="s">
        <v>63</v>
      </c>
      <c r="C46" s="16"/>
      <c r="D46" s="16"/>
      <c r="E46" s="16"/>
      <c r="F46" s="16"/>
      <c r="G46" s="16"/>
      <c r="K46" s="2"/>
    </row>
    <row r="47" spans="1:11" ht="12.75" customHeight="1">
      <c r="A47" s="5"/>
      <c r="B47" s="17" t="s">
        <v>101</v>
      </c>
      <c r="C47" s="18" t="s">
        <v>64</v>
      </c>
      <c r="D47" s="19">
        <v>19000</v>
      </c>
      <c r="E47" s="20" t="s">
        <v>90</v>
      </c>
      <c r="F47" s="21">
        <v>150</v>
      </c>
      <c r="G47" s="21">
        <f>AVERAGE(D47*F47)</f>
        <v>2850000</v>
      </c>
    </row>
    <row r="48" spans="1:11" ht="12.75" customHeight="1">
      <c r="A48" s="5"/>
      <c r="B48" s="15" t="s">
        <v>29</v>
      </c>
      <c r="C48" s="22"/>
      <c r="D48" s="22"/>
      <c r="E48" s="22"/>
      <c r="F48" s="22"/>
      <c r="G48" s="22"/>
    </row>
    <row r="49" spans="1:7" ht="12.75" customHeight="1">
      <c r="A49" s="5"/>
      <c r="B49" s="13" t="s">
        <v>102</v>
      </c>
      <c r="C49" s="18" t="s">
        <v>65</v>
      </c>
      <c r="D49" s="23">
        <v>500</v>
      </c>
      <c r="E49" s="20" t="s">
        <v>90</v>
      </c>
      <c r="F49" s="21">
        <v>1340</v>
      </c>
      <c r="G49" s="21">
        <f>AVERAGE(D49*F49)</f>
        <v>670000</v>
      </c>
    </row>
    <row r="50" spans="1:7" ht="12.75" customHeight="1">
      <c r="A50" s="5"/>
      <c r="B50" s="17" t="s">
        <v>103</v>
      </c>
      <c r="C50" s="18" t="s">
        <v>65</v>
      </c>
      <c r="D50" s="19">
        <v>1000</v>
      </c>
      <c r="E50" s="20" t="s">
        <v>112</v>
      </c>
      <c r="F50" s="21">
        <v>1880</v>
      </c>
      <c r="G50" s="21">
        <f>AVERAGE(D50*F50)</f>
        <v>1880000</v>
      </c>
    </row>
    <row r="51" spans="1:7" ht="12.75" customHeight="1">
      <c r="A51" s="5"/>
      <c r="B51" s="13" t="s">
        <v>104</v>
      </c>
      <c r="C51" s="18" t="s">
        <v>65</v>
      </c>
      <c r="D51" s="23">
        <v>900</v>
      </c>
      <c r="E51" s="20" t="s">
        <v>113</v>
      </c>
      <c r="F51" s="21">
        <v>1100</v>
      </c>
      <c r="G51" s="21">
        <f>AVERAGE(D51*F51)</f>
        <v>990000</v>
      </c>
    </row>
    <row r="52" spans="1:7" ht="11.25" customHeight="1">
      <c r="B52" s="24" t="s">
        <v>66</v>
      </c>
      <c r="C52" s="18"/>
      <c r="D52" s="23"/>
      <c r="E52" s="20"/>
      <c r="F52" s="21"/>
      <c r="G52" s="21"/>
    </row>
    <row r="53" spans="1:7" ht="12.75" customHeight="1">
      <c r="A53" s="5"/>
      <c r="B53" s="13" t="s">
        <v>105</v>
      </c>
      <c r="C53" s="18" t="s">
        <v>67</v>
      </c>
      <c r="D53" s="23">
        <v>1</v>
      </c>
      <c r="E53" s="20" t="s">
        <v>90</v>
      </c>
      <c r="F53" s="21">
        <v>58703</v>
      </c>
      <c r="G53" s="21">
        <f>AVERAGE(D53*F53)</f>
        <v>58703</v>
      </c>
    </row>
    <row r="54" spans="1:7" ht="12.75" customHeight="1">
      <c r="A54" s="5"/>
      <c r="B54" s="13" t="s">
        <v>106</v>
      </c>
      <c r="C54" s="18" t="s">
        <v>67</v>
      </c>
      <c r="D54" s="23">
        <v>1</v>
      </c>
      <c r="E54" s="20" t="s">
        <v>112</v>
      </c>
      <c r="F54" s="21">
        <v>140000</v>
      </c>
      <c r="G54" s="21">
        <f>AVERAGE(D54*F54)</f>
        <v>140000</v>
      </c>
    </row>
    <row r="55" spans="1:7" ht="12.75" customHeight="1">
      <c r="A55" s="5"/>
      <c r="B55" s="13" t="s">
        <v>107</v>
      </c>
      <c r="C55" s="18" t="s">
        <v>65</v>
      </c>
      <c r="D55" s="23">
        <v>2.5</v>
      </c>
      <c r="E55" s="20" t="s">
        <v>91</v>
      </c>
      <c r="F55" s="21">
        <v>35000</v>
      </c>
      <c r="G55" s="21">
        <f>AVERAGE(D55*F55)</f>
        <v>87500</v>
      </c>
    </row>
    <row r="56" spans="1:7" ht="12.75" customHeight="1">
      <c r="A56" s="5"/>
      <c r="B56" s="24" t="s">
        <v>57</v>
      </c>
      <c r="C56" s="18"/>
      <c r="D56" s="23"/>
      <c r="E56" s="20"/>
      <c r="F56" s="21"/>
      <c r="G56" s="21"/>
    </row>
    <row r="57" spans="1:7" ht="12.75" customHeight="1">
      <c r="A57" s="5"/>
      <c r="B57" s="13" t="s">
        <v>108</v>
      </c>
      <c r="C57" s="18" t="s">
        <v>67</v>
      </c>
      <c r="D57" s="23">
        <v>0.8</v>
      </c>
      <c r="E57" s="20" t="s">
        <v>90</v>
      </c>
      <c r="F57" s="21">
        <v>43000</v>
      </c>
      <c r="G57" s="21">
        <f>AVERAGE(D57*F57)</f>
        <v>34400</v>
      </c>
    </row>
    <row r="58" spans="1:7" ht="12.75" customHeight="1">
      <c r="A58" s="5"/>
      <c r="B58" s="24" t="s">
        <v>58</v>
      </c>
      <c r="C58" s="18"/>
      <c r="D58" s="23"/>
      <c r="E58" s="20"/>
      <c r="F58" s="21"/>
      <c r="G58" s="21"/>
    </row>
    <row r="59" spans="1:7" ht="12.75" customHeight="1">
      <c r="A59" s="5"/>
      <c r="B59" s="13" t="s">
        <v>109</v>
      </c>
      <c r="C59" s="18" t="s">
        <v>67</v>
      </c>
      <c r="D59" s="23">
        <v>3</v>
      </c>
      <c r="E59" s="20" t="s">
        <v>90</v>
      </c>
      <c r="F59" s="21">
        <v>16000</v>
      </c>
      <c r="G59" s="21">
        <f>AVERAGE(D59*F59)</f>
        <v>48000</v>
      </c>
    </row>
    <row r="60" spans="1:7" ht="12.75" customHeight="1">
      <c r="A60" s="5"/>
      <c r="B60" s="13" t="s">
        <v>110</v>
      </c>
      <c r="C60" s="18" t="s">
        <v>67</v>
      </c>
      <c r="D60" s="23">
        <v>0.5</v>
      </c>
      <c r="E60" s="20" t="s">
        <v>114</v>
      </c>
      <c r="F60" s="21">
        <v>93000</v>
      </c>
      <c r="G60" s="21">
        <f>AVERAGE(D60*F60)</f>
        <v>46500</v>
      </c>
    </row>
    <row r="61" spans="1:7" ht="12.75" customHeight="1">
      <c r="A61" s="5"/>
      <c r="B61" s="13" t="s">
        <v>111</v>
      </c>
      <c r="C61" s="18" t="s">
        <v>67</v>
      </c>
      <c r="D61" s="23">
        <v>0.5</v>
      </c>
      <c r="E61" s="20" t="s">
        <v>115</v>
      </c>
      <c r="F61" s="21">
        <v>300000</v>
      </c>
      <c r="G61" s="21">
        <f>AVERAGE(D61*F61)</f>
        <v>150000</v>
      </c>
    </row>
    <row r="62" spans="1:7" ht="13.5" customHeight="1">
      <c r="A62" s="5"/>
      <c r="B62" s="105" t="s">
        <v>56</v>
      </c>
      <c r="C62" s="99"/>
      <c r="D62" s="99"/>
      <c r="E62" s="99"/>
      <c r="F62" s="100"/>
      <c r="G62" s="101">
        <f>SUM(G46:G61)</f>
        <v>6955103</v>
      </c>
    </row>
    <row r="63" spans="1:7" ht="12" customHeight="1">
      <c r="A63" s="5"/>
      <c r="B63" s="50"/>
      <c r="C63" s="31"/>
      <c r="D63" s="43"/>
      <c r="E63" s="43"/>
      <c r="F63" s="49"/>
      <c r="G63" s="49"/>
    </row>
    <row r="64" spans="1:7" ht="12" customHeight="1">
      <c r="A64" s="5"/>
      <c r="B64" s="96" t="s">
        <v>30</v>
      </c>
      <c r="C64" s="48"/>
      <c r="D64" s="48"/>
      <c r="E64" s="48"/>
      <c r="F64" s="47"/>
      <c r="G64" s="47"/>
    </row>
    <row r="65" spans="1:255" ht="24" customHeight="1">
      <c r="A65" s="5"/>
      <c r="B65" s="102" t="s">
        <v>31</v>
      </c>
      <c r="C65" s="97" t="s">
        <v>27</v>
      </c>
      <c r="D65" s="97" t="s">
        <v>28</v>
      </c>
      <c r="E65" s="102" t="s">
        <v>16</v>
      </c>
      <c r="F65" s="97" t="s">
        <v>17</v>
      </c>
      <c r="G65" s="102" t="s">
        <v>18</v>
      </c>
    </row>
    <row r="66" spans="1:255" ht="12.75" customHeight="1">
      <c r="A66" s="5"/>
      <c r="B66" s="25" t="s">
        <v>117</v>
      </c>
      <c r="C66" s="26" t="s">
        <v>80</v>
      </c>
      <c r="D66" s="27">
        <v>165</v>
      </c>
      <c r="E66" s="28" t="s">
        <v>119</v>
      </c>
      <c r="F66" s="29">
        <v>1000</v>
      </c>
      <c r="G66" s="29">
        <f>+D66*F66</f>
        <v>165000</v>
      </c>
    </row>
    <row r="67" spans="1:255" ht="12.75" customHeight="1">
      <c r="A67" s="5"/>
      <c r="B67" s="13" t="s">
        <v>118</v>
      </c>
      <c r="C67" s="26" t="s">
        <v>80</v>
      </c>
      <c r="D67" s="14">
        <v>4000</v>
      </c>
      <c r="E67" s="10" t="s">
        <v>120</v>
      </c>
      <c r="F67" s="12">
        <v>1000</v>
      </c>
      <c r="G67" s="12">
        <f>AVERAGE(D67*F67)</f>
        <v>4000000</v>
      </c>
    </row>
    <row r="68" spans="1:255" ht="13.5" customHeight="1">
      <c r="A68" s="5"/>
      <c r="B68" s="98" t="s">
        <v>32</v>
      </c>
      <c r="C68" s="99"/>
      <c r="D68" s="99"/>
      <c r="E68" s="99"/>
      <c r="F68" s="100"/>
      <c r="G68" s="101">
        <f>SUM(G66:G67)</f>
        <v>4165000</v>
      </c>
    </row>
    <row r="69" spans="1:255" ht="12" customHeight="1">
      <c r="A69" s="5"/>
      <c r="B69" s="31"/>
      <c r="C69" s="31"/>
      <c r="D69" s="43"/>
      <c r="E69" s="31"/>
      <c r="F69" s="49"/>
      <c r="G69" s="49"/>
    </row>
    <row r="70" spans="1:255" ht="12" customHeight="1">
      <c r="A70" s="5"/>
      <c r="B70" s="106" t="s">
        <v>33</v>
      </c>
      <c r="C70" s="107"/>
      <c r="D70" s="108"/>
      <c r="E70" s="107"/>
      <c r="F70" s="107"/>
      <c r="G70" s="109">
        <f>G30+G42+G62+G68</f>
        <v>15909603</v>
      </c>
    </row>
    <row r="71" spans="1:255" ht="12" customHeight="1">
      <c r="A71" s="5"/>
      <c r="B71" s="110" t="s">
        <v>34</v>
      </c>
      <c r="C71" s="53"/>
      <c r="D71" s="54"/>
      <c r="E71" s="53"/>
      <c r="F71" s="53"/>
      <c r="G71" s="111">
        <f>G70*0.05</f>
        <v>795480.15</v>
      </c>
    </row>
    <row r="72" spans="1:255" ht="12" customHeight="1">
      <c r="A72" s="5"/>
      <c r="B72" s="112" t="s">
        <v>35</v>
      </c>
      <c r="C72" s="51"/>
      <c r="D72" s="52"/>
      <c r="E72" s="51"/>
      <c r="F72" s="51"/>
      <c r="G72" s="113">
        <f>G71+G70</f>
        <v>16705083.15</v>
      </c>
    </row>
    <row r="73" spans="1:255" ht="12" customHeight="1">
      <c r="A73" s="5"/>
      <c r="B73" s="110" t="s">
        <v>36</v>
      </c>
      <c r="C73" s="53"/>
      <c r="D73" s="54"/>
      <c r="E73" s="53"/>
      <c r="F73" s="53"/>
      <c r="G73" s="111">
        <f>G12</f>
        <v>25000000</v>
      </c>
    </row>
    <row r="74" spans="1:255" ht="12" customHeight="1">
      <c r="A74" s="5"/>
      <c r="B74" s="114" t="s">
        <v>37</v>
      </c>
      <c r="C74" s="115"/>
      <c r="D74" s="116"/>
      <c r="E74" s="115"/>
      <c r="F74" s="115"/>
      <c r="G74" s="117">
        <f>G73-G72</f>
        <v>8294916.8499999996</v>
      </c>
    </row>
    <row r="75" spans="1:255" s="59" customFormat="1" ht="12" customHeight="1">
      <c r="A75" s="36"/>
      <c r="B75" s="38" t="s">
        <v>72</v>
      </c>
      <c r="C75" s="34"/>
      <c r="D75" s="35"/>
      <c r="E75" s="34"/>
      <c r="F75" s="34"/>
      <c r="G75" s="55"/>
      <c r="H75" s="56"/>
      <c r="I75" s="56"/>
      <c r="J75" s="57"/>
      <c r="K75" s="57"/>
      <c r="L75" s="57"/>
      <c r="M75" s="57"/>
      <c r="N75" s="57"/>
      <c r="O75" s="57"/>
      <c r="P75" s="58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C75" s="57"/>
      <c r="BD75" s="57"/>
      <c r="BE75" s="57"/>
      <c r="BF75" s="57"/>
      <c r="BG75" s="57"/>
      <c r="BH75" s="57"/>
      <c r="BI75" s="57"/>
      <c r="BJ75" s="57"/>
      <c r="BK75" s="57"/>
      <c r="BL75" s="57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7"/>
      <c r="CA75" s="57"/>
      <c r="CB75" s="57"/>
      <c r="CC75" s="57"/>
      <c r="CD75" s="57"/>
      <c r="CE75" s="57"/>
      <c r="CF75" s="57"/>
      <c r="CG75" s="57"/>
      <c r="CH75" s="57"/>
      <c r="CI75" s="57"/>
      <c r="CJ75" s="57"/>
      <c r="CK75" s="57"/>
      <c r="CL75" s="57"/>
      <c r="CM75" s="57"/>
      <c r="CN75" s="57"/>
      <c r="CO75" s="57"/>
      <c r="CP75" s="57"/>
      <c r="CQ75" s="57"/>
      <c r="CR75" s="57"/>
      <c r="CS75" s="57"/>
      <c r="CT75" s="57"/>
      <c r="CU75" s="57"/>
      <c r="CV75" s="57"/>
      <c r="CW75" s="57"/>
      <c r="CX75" s="57"/>
      <c r="CY75" s="57"/>
      <c r="CZ75" s="57"/>
      <c r="DA75" s="57"/>
      <c r="DB75" s="57"/>
      <c r="DC75" s="57"/>
      <c r="DD75" s="57"/>
      <c r="DE75" s="57"/>
      <c r="DF75" s="57"/>
      <c r="DG75" s="57"/>
      <c r="DH75" s="57"/>
      <c r="DI75" s="57"/>
      <c r="DJ75" s="57"/>
      <c r="DK75" s="57"/>
      <c r="DL75" s="57"/>
      <c r="DM75" s="57"/>
      <c r="DN75" s="57"/>
      <c r="DO75" s="57"/>
      <c r="DP75" s="57"/>
      <c r="DQ75" s="57"/>
      <c r="DR75" s="57"/>
      <c r="DS75" s="57"/>
      <c r="DT75" s="57"/>
      <c r="DU75" s="57"/>
      <c r="DV75" s="57"/>
      <c r="DW75" s="57"/>
      <c r="DX75" s="57"/>
      <c r="DY75" s="57"/>
      <c r="DZ75" s="57"/>
      <c r="EA75" s="57"/>
      <c r="EB75" s="57"/>
      <c r="EC75" s="57"/>
      <c r="ED75" s="57"/>
      <c r="EE75" s="57"/>
      <c r="EF75" s="57"/>
      <c r="EG75" s="57"/>
      <c r="EH75" s="57"/>
      <c r="EI75" s="57"/>
      <c r="EJ75" s="57"/>
      <c r="EK75" s="57"/>
      <c r="EL75" s="57"/>
      <c r="EM75" s="57"/>
      <c r="EN75" s="57"/>
      <c r="EO75" s="57"/>
      <c r="EP75" s="57"/>
      <c r="EQ75" s="57"/>
      <c r="ER75" s="57"/>
      <c r="ES75" s="57"/>
      <c r="ET75" s="57"/>
      <c r="EU75" s="57"/>
      <c r="EV75" s="57"/>
      <c r="EW75" s="57"/>
      <c r="EX75" s="57"/>
      <c r="EY75" s="57"/>
      <c r="EZ75" s="57"/>
      <c r="FA75" s="57"/>
      <c r="FB75" s="57"/>
      <c r="FC75" s="57"/>
      <c r="FD75" s="57"/>
      <c r="FE75" s="57"/>
      <c r="FF75" s="57"/>
      <c r="FG75" s="57"/>
      <c r="FH75" s="57"/>
      <c r="FI75" s="57"/>
      <c r="FJ75" s="57"/>
      <c r="FK75" s="57"/>
      <c r="FL75" s="57"/>
      <c r="FM75" s="57"/>
      <c r="FN75" s="57"/>
      <c r="FO75" s="57"/>
      <c r="FP75" s="57"/>
      <c r="FQ75" s="57"/>
      <c r="FR75" s="57"/>
      <c r="FS75" s="57"/>
      <c r="FT75" s="57"/>
      <c r="FU75" s="57"/>
      <c r="FV75" s="57"/>
      <c r="FW75" s="57"/>
      <c r="FX75" s="57"/>
      <c r="FY75" s="57"/>
      <c r="FZ75" s="57"/>
      <c r="GA75" s="57"/>
      <c r="GB75" s="57"/>
      <c r="GC75" s="57"/>
      <c r="GD75" s="57"/>
      <c r="GE75" s="57"/>
      <c r="GF75" s="57"/>
      <c r="GG75" s="57"/>
      <c r="GH75" s="57"/>
      <c r="GI75" s="57"/>
      <c r="GJ75" s="57"/>
      <c r="GK75" s="57"/>
      <c r="GL75" s="57"/>
      <c r="GM75" s="57"/>
      <c r="GN75" s="57"/>
      <c r="GO75" s="57"/>
      <c r="GP75" s="57"/>
      <c r="GQ75" s="57"/>
      <c r="GR75" s="57"/>
      <c r="GS75" s="57"/>
      <c r="GT75" s="57"/>
      <c r="GU75" s="57"/>
      <c r="GV75" s="57"/>
      <c r="GW75" s="57"/>
      <c r="GX75" s="57"/>
      <c r="GY75" s="57"/>
      <c r="GZ75" s="57"/>
      <c r="HA75" s="57"/>
      <c r="HB75" s="57"/>
      <c r="HC75" s="57"/>
      <c r="HD75" s="57"/>
      <c r="HE75" s="57"/>
      <c r="HF75" s="57"/>
      <c r="HG75" s="57"/>
      <c r="HH75" s="57"/>
      <c r="HI75" s="57"/>
      <c r="HJ75" s="57"/>
      <c r="HK75" s="57"/>
      <c r="HL75" s="57"/>
      <c r="HM75" s="57"/>
      <c r="HN75" s="57"/>
      <c r="HO75" s="57"/>
      <c r="HP75" s="57"/>
      <c r="HQ75" s="57"/>
      <c r="HR75" s="57"/>
      <c r="HS75" s="57"/>
      <c r="HT75" s="57"/>
      <c r="HU75" s="57"/>
      <c r="HV75" s="57"/>
      <c r="HW75" s="57"/>
      <c r="HX75" s="57"/>
      <c r="HY75" s="57"/>
      <c r="HZ75" s="57"/>
      <c r="IA75" s="57"/>
      <c r="IB75" s="57"/>
      <c r="IC75" s="57"/>
      <c r="ID75" s="57"/>
      <c r="IE75" s="57"/>
      <c r="IF75" s="57"/>
      <c r="IG75" s="57"/>
      <c r="IH75" s="57"/>
      <c r="II75" s="57"/>
      <c r="IJ75" s="57"/>
      <c r="IK75" s="57"/>
      <c r="IL75" s="57"/>
      <c r="IM75" s="57"/>
      <c r="IN75" s="57"/>
      <c r="IO75" s="57"/>
      <c r="IP75" s="57"/>
      <c r="IQ75" s="57"/>
      <c r="IR75" s="57"/>
      <c r="IS75" s="57"/>
      <c r="IT75" s="57"/>
      <c r="IU75" s="57"/>
    </row>
    <row r="76" spans="1:255" s="59" customFormat="1" ht="12" customHeight="1" thickBot="1">
      <c r="A76" s="36"/>
      <c r="B76" s="39"/>
      <c r="C76" s="34"/>
      <c r="D76" s="35"/>
      <c r="E76" s="34"/>
      <c r="F76" s="34"/>
      <c r="G76" s="55"/>
      <c r="H76" s="56"/>
      <c r="I76" s="56"/>
      <c r="J76" s="57"/>
      <c r="K76" s="57"/>
      <c r="L76" s="57"/>
      <c r="M76" s="57"/>
      <c r="N76" s="57"/>
      <c r="O76" s="57"/>
      <c r="P76" s="58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7"/>
      <c r="BG76" s="57"/>
      <c r="BH76" s="57"/>
      <c r="BI76" s="57"/>
      <c r="BJ76" s="57"/>
      <c r="BK76" s="57"/>
      <c r="BL76" s="57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7"/>
      <c r="CA76" s="57"/>
      <c r="CB76" s="57"/>
      <c r="CC76" s="57"/>
      <c r="CD76" s="57"/>
      <c r="CE76" s="57"/>
      <c r="CF76" s="57"/>
      <c r="CG76" s="57"/>
      <c r="CH76" s="57"/>
      <c r="CI76" s="57"/>
      <c r="CJ76" s="57"/>
      <c r="CK76" s="57"/>
      <c r="CL76" s="57"/>
      <c r="CM76" s="57"/>
      <c r="CN76" s="57"/>
      <c r="CO76" s="57"/>
      <c r="CP76" s="57"/>
      <c r="CQ76" s="57"/>
      <c r="CR76" s="57"/>
      <c r="CS76" s="57"/>
      <c r="CT76" s="57"/>
      <c r="CU76" s="57"/>
      <c r="CV76" s="57"/>
      <c r="CW76" s="57"/>
      <c r="CX76" s="57"/>
      <c r="CY76" s="57"/>
      <c r="CZ76" s="57"/>
      <c r="DA76" s="57"/>
      <c r="DB76" s="57"/>
      <c r="DC76" s="57"/>
      <c r="DD76" s="57"/>
      <c r="DE76" s="57"/>
      <c r="DF76" s="57"/>
      <c r="DG76" s="57"/>
      <c r="DH76" s="57"/>
      <c r="DI76" s="57"/>
      <c r="DJ76" s="57"/>
      <c r="DK76" s="57"/>
      <c r="DL76" s="57"/>
      <c r="DM76" s="57"/>
      <c r="DN76" s="57"/>
      <c r="DO76" s="57"/>
      <c r="DP76" s="57"/>
      <c r="DQ76" s="57"/>
      <c r="DR76" s="57"/>
      <c r="DS76" s="57"/>
      <c r="DT76" s="57"/>
      <c r="DU76" s="57"/>
      <c r="DV76" s="57"/>
      <c r="DW76" s="57"/>
      <c r="DX76" s="57"/>
      <c r="DY76" s="57"/>
      <c r="DZ76" s="57"/>
      <c r="EA76" s="57"/>
      <c r="EB76" s="57"/>
      <c r="EC76" s="57"/>
      <c r="ED76" s="57"/>
      <c r="EE76" s="57"/>
      <c r="EF76" s="57"/>
      <c r="EG76" s="57"/>
      <c r="EH76" s="57"/>
      <c r="EI76" s="57"/>
      <c r="EJ76" s="57"/>
      <c r="EK76" s="57"/>
      <c r="EL76" s="57"/>
      <c r="EM76" s="57"/>
      <c r="EN76" s="57"/>
      <c r="EO76" s="57"/>
      <c r="EP76" s="57"/>
      <c r="EQ76" s="57"/>
      <c r="ER76" s="57"/>
      <c r="ES76" s="57"/>
      <c r="ET76" s="57"/>
      <c r="EU76" s="57"/>
      <c r="EV76" s="57"/>
      <c r="EW76" s="57"/>
      <c r="EX76" s="57"/>
      <c r="EY76" s="57"/>
      <c r="EZ76" s="57"/>
      <c r="FA76" s="57"/>
      <c r="FB76" s="57"/>
      <c r="FC76" s="57"/>
      <c r="FD76" s="57"/>
      <c r="FE76" s="57"/>
      <c r="FF76" s="57"/>
      <c r="FG76" s="57"/>
      <c r="FH76" s="57"/>
      <c r="FI76" s="57"/>
      <c r="FJ76" s="57"/>
      <c r="FK76" s="57"/>
      <c r="FL76" s="57"/>
      <c r="FM76" s="57"/>
      <c r="FN76" s="57"/>
      <c r="FO76" s="57"/>
      <c r="FP76" s="57"/>
      <c r="FQ76" s="57"/>
      <c r="FR76" s="57"/>
      <c r="FS76" s="57"/>
      <c r="FT76" s="57"/>
      <c r="FU76" s="57"/>
      <c r="FV76" s="57"/>
      <c r="FW76" s="57"/>
      <c r="FX76" s="57"/>
      <c r="FY76" s="57"/>
      <c r="FZ76" s="57"/>
      <c r="GA76" s="57"/>
      <c r="GB76" s="57"/>
      <c r="GC76" s="57"/>
      <c r="GD76" s="57"/>
      <c r="GE76" s="57"/>
      <c r="GF76" s="57"/>
      <c r="GG76" s="57"/>
      <c r="GH76" s="57"/>
      <c r="GI76" s="57"/>
      <c r="GJ76" s="57"/>
      <c r="GK76" s="57"/>
      <c r="GL76" s="57"/>
      <c r="GM76" s="57"/>
      <c r="GN76" s="57"/>
      <c r="GO76" s="57"/>
      <c r="GP76" s="57"/>
      <c r="GQ76" s="57"/>
      <c r="GR76" s="57"/>
      <c r="GS76" s="57"/>
      <c r="GT76" s="57"/>
      <c r="GU76" s="57"/>
      <c r="GV76" s="57"/>
      <c r="GW76" s="57"/>
      <c r="GX76" s="57"/>
      <c r="GY76" s="57"/>
      <c r="GZ76" s="57"/>
      <c r="HA76" s="57"/>
      <c r="HB76" s="57"/>
      <c r="HC76" s="57"/>
      <c r="HD76" s="57"/>
      <c r="HE76" s="57"/>
      <c r="HF76" s="57"/>
      <c r="HG76" s="57"/>
      <c r="HH76" s="57"/>
      <c r="HI76" s="57"/>
      <c r="HJ76" s="57"/>
      <c r="HK76" s="57"/>
      <c r="HL76" s="57"/>
      <c r="HM76" s="57"/>
      <c r="HN76" s="57"/>
      <c r="HO76" s="57"/>
      <c r="HP76" s="57"/>
      <c r="HQ76" s="57"/>
      <c r="HR76" s="57"/>
      <c r="HS76" s="57"/>
      <c r="HT76" s="57"/>
      <c r="HU76" s="57"/>
      <c r="HV76" s="57"/>
      <c r="HW76" s="57"/>
      <c r="HX76" s="57"/>
      <c r="HY76" s="57"/>
      <c r="HZ76" s="57"/>
      <c r="IA76" s="57"/>
      <c r="IB76" s="57"/>
      <c r="IC76" s="57"/>
      <c r="ID76" s="57"/>
      <c r="IE76" s="57"/>
      <c r="IF76" s="57"/>
      <c r="IG76" s="57"/>
      <c r="IH76" s="57"/>
      <c r="II76" s="57"/>
      <c r="IJ76" s="57"/>
      <c r="IK76" s="57"/>
      <c r="IL76" s="57"/>
      <c r="IM76" s="57"/>
      <c r="IN76" s="57"/>
      <c r="IO76" s="57"/>
      <c r="IP76" s="57"/>
      <c r="IQ76" s="57"/>
      <c r="IR76" s="57"/>
      <c r="IS76" s="57"/>
      <c r="IT76" s="57"/>
      <c r="IU76" s="57"/>
    </row>
    <row r="77" spans="1:255" s="59" customFormat="1" ht="12" customHeight="1">
      <c r="A77" s="36"/>
      <c r="B77" s="62" t="s">
        <v>71</v>
      </c>
      <c r="C77" s="63"/>
      <c r="D77" s="64"/>
      <c r="E77" s="63"/>
      <c r="F77" s="65"/>
      <c r="G77" s="55"/>
      <c r="H77" s="56"/>
      <c r="I77" s="56"/>
      <c r="J77" s="57"/>
      <c r="K77" s="57"/>
      <c r="L77" s="57"/>
      <c r="M77" s="57"/>
      <c r="N77" s="57"/>
      <c r="O77" s="57"/>
      <c r="P77" s="58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7"/>
      <c r="CA77" s="57"/>
      <c r="CB77" s="57"/>
      <c r="CC77" s="57"/>
      <c r="CD77" s="57"/>
      <c r="CE77" s="57"/>
      <c r="CF77" s="57"/>
      <c r="CG77" s="57"/>
      <c r="CH77" s="57"/>
      <c r="CI77" s="57"/>
      <c r="CJ77" s="57"/>
      <c r="CK77" s="57"/>
      <c r="CL77" s="57"/>
      <c r="CM77" s="57"/>
      <c r="CN77" s="57"/>
      <c r="CO77" s="57"/>
      <c r="CP77" s="57"/>
      <c r="CQ77" s="57"/>
      <c r="CR77" s="57"/>
      <c r="CS77" s="57"/>
      <c r="CT77" s="57"/>
      <c r="CU77" s="57"/>
      <c r="CV77" s="57"/>
      <c r="CW77" s="57"/>
      <c r="CX77" s="57"/>
      <c r="CY77" s="57"/>
      <c r="CZ77" s="57"/>
      <c r="DA77" s="57"/>
      <c r="DB77" s="57"/>
      <c r="DC77" s="57"/>
      <c r="DD77" s="57"/>
      <c r="DE77" s="57"/>
      <c r="DF77" s="57"/>
      <c r="DG77" s="57"/>
      <c r="DH77" s="57"/>
      <c r="DI77" s="57"/>
      <c r="DJ77" s="57"/>
      <c r="DK77" s="57"/>
      <c r="DL77" s="57"/>
      <c r="DM77" s="57"/>
      <c r="DN77" s="57"/>
      <c r="DO77" s="57"/>
      <c r="DP77" s="57"/>
      <c r="DQ77" s="57"/>
      <c r="DR77" s="57"/>
      <c r="DS77" s="57"/>
      <c r="DT77" s="57"/>
      <c r="DU77" s="57"/>
      <c r="DV77" s="57"/>
      <c r="DW77" s="57"/>
      <c r="DX77" s="57"/>
      <c r="DY77" s="57"/>
      <c r="DZ77" s="57"/>
      <c r="EA77" s="57"/>
      <c r="EB77" s="57"/>
      <c r="EC77" s="57"/>
      <c r="ED77" s="57"/>
      <c r="EE77" s="57"/>
      <c r="EF77" s="57"/>
      <c r="EG77" s="57"/>
      <c r="EH77" s="57"/>
      <c r="EI77" s="57"/>
      <c r="EJ77" s="57"/>
      <c r="EK77" s="57"/>
      <c r="EL77" s="57"/>
      <c r="EM77" s="57"/>
      <c r="EN77" s="57"/>
      <c r="EO77" s="57"/>
      <c r="EP77" s="57"/>
      <c r="EQ77" s="57"/>
      <c r="ER77" s="57"/>
      <c r="ES77" s="57"/>
      <c r="ET77" s="57"/>
      <c r="EU77" s="57"/>
      <c r="EV77" s="57"/>
      <c r="EW77" s="57"/>
      <c r="EX77" s="57"/>
      <c r="EY77" s="57"/>
      <c r="EZ77" s="57"/>
      <c r="FA77" s="57"/>
      <c r="FB77" s="57"/>
      <c r="FC77" s="57"/>
      <c r="FD77" s="57"/>
      <c r="FE77" s="57"/>
      <c r="FF77" s="57"/>
      <c r="FG77" s="57"/>
      <c r="FH77" s="57"/>
      <c r="FI77" s="57"/>
      <c r="FJ77" s="57"/>
      <c r="FK77" s="57"/>
      <c r="FL77" s="57"/>
      <c r="FM77" s="57"/>
      <c r="FN77" s="57"/>
      <c r="FO77" s="57"/>
      <c r="FP77" s="57"/>
      <c r="FQ77" s="57"/>
      <c r="FR77" s="57"/>
      <c r="FS77" s="57"/>
      <c r="FT77" s="57"/>
      <c r="FU77" s="57"/>
      <c r="FV77" s="57"/>
      <c r="FW77" s="57"/>
      <c r="FX77" s="57"/>
      <c r="FY77" s="57"/>
      <c r="FZ77" s="57"/>
      <c r="GA77" s="57"/>
      <c r="GB77" s="57"/>
      <c r="GC77" s="57"/>
      <c r="GD77" s="57"/>
      <c r="GE77" s="57"/>
      <c r="GF77" s="57"/>
      <c r="GG77" s="57"/>
      <c r="GH77" s="57"/>
      <c r="GI77" s="57"/>
      <c r="GJ77" s="57"/>
      <c r="GK77" s="57"/>
      <c r="GL77" s="57"/>
      <c r="GM77" s="57"/>
      <c r="GN77" s="57"/>
      <c r="GO77" s="57"/>
      <c r="GP77" s="57"/>
      <c r="GQ77" s="57"/>
      <c r="GR77" s="57"/>
      <c r="GS77" s="57"/>
      <c r="GT77" s="57"/>
      <c r="GU77" s="57"/>
      <c r="GV77" s="57"/>
      <c r="GW77" s="57"/>
      <c r="GX77" s="57"/>
      <c r="GY77" s="57"/>
      <c r="GZ77" s="57"/>
      <c r="HA77" s="57"/>
      <c r="HB77" s="57"/>
      <c r="HC77" s="57"/>
      <c r="HD77" s="57"/>
      <c r="HE77" s="57"/>
      <c r="HF77" s="57"/>
      <c r="HG77" s="57"/>
      <c r="HH77" s="57"/>
      <c r="HI77" s="57"/>
      <c r="HJ77" s="57"/>
      <c r="HK77" s="57"/>
      <c r="HL77" s="57"/>
      <c r="HM77" s="57"/>
      <c r="HN77" s="57"/>
      <c r="HO77" s="57"/>
      <c r="HP77" s="57"/>
      <c r="HQ77" s="57"/>
      <c r="HR77" s="57"/>
      <c r="HS77" s="57"/>
      <c r="HT77" s="57"/>
      <c r="HU77" s="57"/>
      <c r="HV77" s="57"/>
      <c r="HW77" s="57"/>
      <c r="HX77" s="57"/>
      <c r="HY77" s="57"/>
      <c r="HZ77" s="57"/>
      <c r="IA77" s="57"/>
      <c r="IB77" s="57"/>
      <c r="IC77" s="57"/>
      <c r="ID77" s="57"/>
      <c r="IE77" s="57"/>
      <c r="IF77" s="57"/>
      <c r="IG77" s="57"/>
      <c r="IH77" s="57"/>
      <c r="II77" s="57"/>
      <c r="IJ77" s="57"/>
      <c r="IK77" s="57"/>
      <c r="IL77" s="57"/>
      <c r="IM77" s="57"/>
      <c r="IN77" s="57"/>
      <c r="IO77" s="57"/>
      <c r="IP77" s="57"/>
      <c r="IQ77" s="57"/>
      <c r="IR77" s="57"/>
      <c r="IS77" s="57"/>
      <c r="IT77" s="57"/>
      <c r="IU77" s="57"/>
    </row>
    <row r="78" spans="1:255" s="59" customFormat="1" ht="12" customHeight="1">
      <c r="A78" s="36"/>
      <c r="B78" s="66" t="s">
        <v>38</v>
      </c>
      <c r="C78" s="36"/>
      <c r="D78" s="37"/>
      <c r="E78" s="36"/>
      <c r="F78" s="67"/>
      <c r="G78" s="55"/>
      <c r="H78" s="56"/>
      <c r="I78" s="56"/>
      <c r="J78" s="57"/>
      <c r="K78" s="57"/>
      <c r="L78" s="57"/>
      <c r="M78" s="57"/>
      <c r="N78" s="57"/>
      <c r="O78" s="57"/>
      <c r="P78" s="58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7"/>
      <c r="BG78" s="57"/>
      <c r="BH78" s="57"/>
      <c r="BI78" s="57"/>
      <c r="BJ78" s="57"/>
      <c r="BK78" s="57"/>
      <c r="BL78" s="57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7"/>
      <c r="CA78" s="57"/>
      <c r="CB78" s="57"/>
      <c r="CC78" s="57"/>
      <c r="CD78" s="57"/>
      <c r="CE78" s="57"/>
      <c r="CF78" s="57"/>
      <c r="CG78" s="57"/>
      <c r="CH78" s="57"/>
      <c r="CI78" s="57"/>
      <c r="CJ78" s="57"/>
      <c r="CK78" s="57"/>
      <c r="CL78" s="57"/>
      <c r="CM78" s="57"/>
      <c r="CN78" s="57"/>
      <c r="CO78" s="57"/>
      <c r="CP78" s="57"/>
      <c r="CQ78" s="57"/>
      <c r="CR78" s="57"/>
      <c r="CS78" s="57"/>
      <c r="CT78" s="57"/>
      <c r="CU78" s="57"/>
      <c r="CV78" s="57"/>
      <c r="CW78" s="57"/>
      <c r="CX78" s="57"/>
      <c r="CY78" s="57"/>
      <c r="CZ78" s="57"/>
      <c r="DA78" s="57"/>
      <c r="DB78" s="57"/>
      <c r="DC78" s="57"/>
      <c r="DD78" s="57"/>
      <c r="DE78" s="57"/>
      <c r="DF78" s="57"/>
      <c r="DG78" s="57"/>
      <c r="DH78" s="57"/>
      <c r="DI78" s="57"/>
      <c r="DJ78" s="57"/>
      <c r="DK78" s="57"/>
      <c r="DL78" s="57"/>
      <c r="DM78" s="57"/>
      <c r="DN78" s="57"/>
      <c r="DO78" s="57"/>
      <c r="DP78" s="57"/>
      <c r="DQ78" s="57"/>
      <c r="DR78" s="57"/>
      <c r="DS78" s="57"/>
      <c r="DT78" s="57"/>
      <c r="DU78" s="57"/>
      <c r="DV78" s="57"/>
      <c r="DW78" s="57"/>
      <c r="DX78" s="57"/>
      <c r="DY78" s="57"/>
      <c r="DZ78" s="57"/>
      <c r="EA78" s="57"/>
      <c r="EB78" s="57"/>
      <c r="EC78" s="57"/>
      <c r="ED78" s="57"/>
      <c r="EE78" s="57"/>
      <c r="EF78" s="57"/>
      <c r="EG78" s="57"/>
      <c r="EH78" s="57"/>
      <c r="EI78" s="57"/>
      <c r="EJ78" s="57"/>
      <c r="EK78" s="57"/>
      <c r="EL78" s="57"/>
      <c r="EM78" s="57"/>
      <c r="EN78" s="57"/>
      <c r="EO78" s="57"/>
      <c r="EP78" s="57"/>
      <c r="EQ78" s="57"/>
      <c r="ER78" s="57"/>
      <c r="ES78" s="57"/>
      <c r="ET78" s="57"/>
      <c r="EU78" s="57"/>
      <c r="EV78" s="57"/>
      <c r="EW78" s="57"/>
      <c r="EX78" s="57"/>
      <c r="EY78" s="57"/>
      <c r="EZ78" s="57"/>
      <c r="FA78" s="57"/>
      <c r="FB78" s="57"/>
      <c r="FC78" s="57"/>
      <c r="FD78" s="57"/>
      <c r="FE78" s="57"/>
      <c r="FF78" s="57"/>
      <c r="FG78" s="57"/>
      <c r="FH78" s="57"/>
      <c r="FI78" s="57"/>
      <c r="FJ78" s="57"/>
      <c r="FK78" s="57"/>
      <c r="FL78" s="57"/>
      <c r="FM78" s="57"/>
      <c r="FN78" s="57"/>
      <c r="FO78" s="57"/>
      <c r="FP78" s="57"/>
      <c r="FQ78" s="57"/>
      <c r="FR78" s="57"/>
      <c r="FS78" s="57"/>
      <c r="FT78" s="57"/>
      <c r="FU78" s="57"/>
      <c r="FV78" s="57"/>
      <c r="FW78" s="57"/>
      <c r="FX78" s="57"/>
      <c r="FY78" s="57"/>
      <c r="FZ78" s="57"/>
      <c r="GA78" s="57"/>
      <c r="GB78" s="57"/>
      <c r="GC78" s="57"/>
      <c r="GD78" s="57"/>
      <c r="GE78" s="57"/>
      <c r="GF78" s="57"/>
      <c r="GG78" s="57"/>
      <c r="GH78" s="57"/>
      <c r="GI78" s="57"/>
      <c r="GJ78" s="57"/>
      <c r="GK78" s="57"/>
      <c r="GL78" s="57"/>
      <c r="GM78" s="57"/>
      <c r="GN78" s="57"/>
      <c r="GO78" s="57"/>
      <c r="GP78" s="57"/>
      <c r="GQ78" s="57"/>
      <c r="GR78" s="57"/>
      <c r="GS78" s="57"/>
      <c r="GT78" s="57"/>
      <c r="GU78" s="57"/>
      <c r="GV78" s="57"/>
      <c r="GW78" s="57"/>
      <c r="GX78" s="57"/>
      <c r="GY78" s="57"/>
      <c r="GZ78" s="57"/>
      <c r="HA78" s="57"/>
      <c r="HB78" s="57"/>
      <c r="HC78" s="57"/>
      <c r="HD78" s="57"/>
      <c r="HE78" s="57"/>
      <c r="HF78" s="57"/>
      <c r="HG78" s="57"/>
      <c r="HH78" s="57"/>
      <c r="HI78" s="57"/>
      <c r="HJ78" s="57"/>
      <c r="HK78" s="57"/>
      <c r="HL78" s="57"/>
      <c r="HM78" s="57"/>
      <c r="HN78" s="57"/>
      <c r="HO78" s="57"/>
      <c r="HP78" s="57"/>
      <c r="HQ78" s="57"/>
      <c r="HR78" s="57"/>
      <c r="HS78" s="57"/>
      <c r="HT78" s="57"/>
      <c r="HU78" s="57"/>
      <c r="HV78" s="57"/>
      <c r="HW78" s="57"/>
      <c r="HX78" s="57"/>
      <c r="HY78" s="57"/>
      <c r="HZ78" s="57"/>
      <c r="IA78" s="57"/>
      <c r="IB78" s="57"/>
      <c r="IC78" s="57"/>
      <c r="ID78" s="57"/>
      <c r="IE78" s="57"/>
      <c r="IF78" s="57"/>
      <c r="IG78" s="57"/>
      <c r="IH78" s="57"/>
      <c r="II78" s="57"/>
      <c r="IJ78" s="57"/>
      <c r="IK78" s="57"/>
      <c r="IL78" s="57"/>
      <c r="IM78" s="57"/>
      <c r="IN78" s="57"/>
      <c r="IO78" s="57"/>
      <c r="IP78" s="57"/>
      <c r="IQ78" s="57"/>
      <c r="IR78" s="57"/>
      <c r="IS78" s="57"/>
      <c r="IT78" s="57"/>
      <c r="IU78" s="57"/>
    </row>
    <row r="79" spans="1:255" s="59" customFormat="1" ht="12" customHeight="1">
      <c r="A79" s="36"/>
      <c r="B79" s="66" t="s">
        <v>39</v>
      </c>
      <c r="C79" s="36"/>
      <c r="D79" s="37"/>
      <c r="E79" s="36"/>
      <c r="F79" s="67"/>
      <c r="G79" s="55"/>
      <c r="H79" s="56"/>
      <c r="I79" s="56"/>
      <c r="J79" s="57"/>
      <c r="K79" s="57"/>
      <c r="L79" s="57"/>
      <c r="M79" s="57"/>
      <c r="N79" s="57"/>
      <c r="O79" s="57"/>
      <c r="P79" s="58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  <c r="BH79" s="57"/>
      <c r="BI79" s="57"/>
      <c r="BJ79" s="57"/>
      <c r="BK79" s="57"/>
      <c r="BL79" s="57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7"/>
      <c r="CA79" s="57"/>
      <c r="CB79" s="57"/>
      <c r="CC79" s="57"/>
      <c r="CD79" s="57"/>
      <c r="CE79" s="57"/>
      <c r="CF79" s="57"/>
      <c r="CG79" s="57"/>
      <c r="CH79" s="57"/>
      <c r="CI79" s="57"/>
      <c r="CJ79" s="57"/>
      <c r="CK79" s="57"/>
      <c r="CL79" s="57"/>
      <c r="CM79" s="57"/>
      <c r="CN79" s="57"/>
      <c r="CO79" s="57"/>
      <c r="CP79" s="57"/>
      <c r="CQ79" s="57"/>
      <c r="CR79" s="57"/>
      <c r="CS79" s="57"/>
      <c r="CT79" s="57"/>
      <c r="CU79" s="57"/>
      <c r="CV79" s="57"/>
      <c r="CW79" s="57"/>
      <c r="CX79" s="57"/>
      <c r="CY79" s="57"/>
      <c r="CZ79" s="57"/>
      <c r="DA79" s="57"/>
      <c r="DB79" s="57"/>
      <c r="DC79" s="57"/>
      <c r="DD79" s="57"/>
      <c r="DE79" s="57"/>
      <c r="DF79" s="57"/>
      <c r="DG79" s="57"/>
      <c r="DH79" s="57"/>
      <c r="DI79" s="57"/>
      <c r="DJ79" s="57"/>
      <c r="DK79" s="57"/>
      <c r="DL79" s="57"/>
      <c r="DM79" s="57"/>
      <c r="DN79" s="57"/>
      <c r="DO79" s="57"/>
      <c r="DP79" s="57"/>
      <c r="DQ79" s="57"/>
      <c r="DR79" s="57"/>
      <c r="DS79" s="57"/>
      <c r="DT79" s="57"/>
      <c r="DU79" s="57"/>
      <c r="DV79" s="57"/>
      <c r="DW79" s="57"/>
      <c r="DX79" s="57"/>
      <c r="DY79" s="57"/>
      <c r="DZ79" s="57"/>
      <c r="EA79" s="57"/>
      <c r="EB79" s="57"/>
      <c r="EC79" s="57"/>
      <c r="ED79" s="57"/>
      <c r="EE79" s="57"/>
      <c r="EF79" s="57"/>
      <c r="EG79" s="57"/>
      <c r="EH79" s="57"/>
      <c r="EI79" s="57"/>
      <c r="EJ79" s="57"/>
      <c r="EK79" s="57"/>
      <c r="EL79" s="57"/>
      <c r="EM79" s="57"/>
      <c r="EN79" s="57"/>
      <c r="EO79" s="57"/>
      <c r="EP79" s="57"/>
      <c r="EQ79" s="57"/>
      <c r="ER79" s="57"/>
      <c r="ES79" s="57"/>
      <c r="ET79" s="57"/>
      <c r="EU79" s="57"/>
      <c r="EV79" s="57"/>
      <c r="EW79" s="57"/>
      <c r="EX79" s="57"/>
      <c r="EY79" s="57"/>
      <c r="EZ79" s="57"/>
      <c r="FA79" s="57"/>
      <c r="FB79" s="57"/>
      <c r="FC79" s="57"/>
      <c r="FD79" s="57"/>
      <c r="FE79" s="57"/>
      <c r="FF79" s="57"/>
      <c r="FG79" s="57"/>
      <c r="FH79" s="57"/>
      <c r="FI79" s="57"/>
      <c r="FJ79" s="57"/>
      <c r="FK79" s="57"/>
      <c r="FL79" s="57"/>
      <c r="FM79" s="57"/>
      <c r="FN79" s="57"/>
      <c r="FO79" s="57"/>
      <c r="FP79" s="57"/>
      <c r="FQ79" s="57"/>
      <c r="FR79" s="57"/>
      <c r="FS79" s="57"/>
      <c r="FT79" s="57"/>
      <c r="FU79" s="57"/>
      <c r="FV79" s="57"/>
      <c r="FW79" s="57"/>
      <c r="FX79" s="57"/>
      <c r="FY79" s="57"/>
      <c r="FZ79" s="57"/>
      <c r="GA79" s="57"/>
      <c r="GB79" s="57"/>
      <c r="GC79" s="57"/>
      <c r="GD79" s="57"/>
      <c r="GE79" s="57"/>
      <c r="GF79" s="57"/>
      <c r="GG79" s="57"/>
      <c r="GH79" s="57"/>
      <c r="GI79" s="57"/>
      <c r="GJ79" s="57"/>
      <c r="GK79" s="57"/>
      <c r="GL79" s="57"/>
      <c r="GM79" s="57"/>
      <c r="GN79" s="57"/>
      <c r="GO79" s="57"/>
      <c r="GP79" s="57"/>
      <c r="GQ79" s="57"/>
      <c r="GR79" s="57"/>
      <c r="GS79" s="57"/>
      <c r="GT79" s="57"/>
      <c r="GU79" s="57"/>
      <c r="GV79" s="57"/>
      <c r="GW79" s="57"/>
      <c r="GX79" s="57"/>
      <c r="GY79" s="57"/>
      <c r="GZ79" s="57"/>
      <c r="HA79" s="57"/>
      <c r="HB79" s="57"/>
      <c r="HC79" s="57"/>
      <c r="HD79" s="57"/>
      <c r="HE79" s="57"/>
      <c r="HF79" s="57"/>
      <c r="HG79" s="57"/>
      <c r="HH79" s="57"/>
      <c r="HI79" s="57"/>
      <c r="HJ79" s="57"/>
      <c r="HK79" s="57"/>
      <c r="HL79" s="57"/>
      <c r="HM79" s="57"/>
      <c r="HN79" s="57"/>
      <c r="HO79" s="57"/>
      <c r="HP79" s="57"/>
      <c r="HQ79" s="57"/>
      <c r="HR79" s="57"/>
      <c r="HS79" s="57"/>
      <c r="HT79" s="57"/>
      <c r="HU79" s="57"/>
      <c r="HV79" s="57"/>
      <c r="HW79" s="57"/>
      <c r="HX79" s="57"/>
      <c r="HY79" s="57"/>
      <c r="HZ79" s="57"/>
      <c r="IA79" s="57"/>
      <c r="IB79" s="57"/>
      <c r="IC79" s="57"/>
      <c r="ID79" s="57"/>
      <c r="IE79" s="57"/>
      <c r="IF79" s="57"/>
      <c r="IG79" s="57"/>
      <c r="IH79" s="57"/>
      <c r="II79" s="57"/>
      <c r="IJ79" s="57"/>
      <c r="IK79" s="57"/>
      <c r="IL79" s="57"/>
      <c r="IM79" s="57"/>
      <c r="IN79" s="57"/>
      <c r="IO79" s="57"/>
      <c r="IP79" s="57"/>
      <c r="IQ79" s="57"/>
      <c r="IR79" s="57"/>
      <c r="IS79" s="57"/>
      <c r="IT79" s="57"/>
      <c r="IU79" s="57"/>
    </row>
    <row r="80" spans="1:255" s="59" customFormat="1" ht="12" customHeight="1">
      <c r="A80" s="36"/>
      <c r="B80" s="66" t="s">
        <v>40</v>
      </c>
      <c r="C80" s="36"/>
      <c r="D80" s="37"/>
      <c r="E80" s="36"/>
      <c r="F80" s="67"/>
      <c r="G80" s="55"/>
      <c r="H80" s="56"/>
      <c r="I80" s="56"/>
      <c r="J80" s="57"/>
      <c r="K80" s="57"/>
      <c r="L80" s="57"/>
      <c r="M80" s="57"/>
      <c r="N80" s="57"/>
      <c r="O80" s="57"/>
      <c r="P80" s="58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7"/>
      <c r="BH80" s="57"/>
      <c r="BI80" s="57"/>
      <c r="BJ80" s="57"/>
      <c r="BK80" s="57"/>
      <c r="BL80" s="57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7"/>
      <c r="CA80" s="57"/>
      <c r="CB80" s="57"/>
      <c r="CC80" s="57"/>
      <c r="CD80" s="57"/>
      <c r="CE80" s="57"/>
      <c r="CF80" s="57"/>
      <c r="CG80" s="57"/>
      <c r="CH80" s="57"/>
      <c r="CI80" s="57"/>
      <c r="CJ80" s="57"/>
      <c r="CK80" s="57"/>
      <c r="CL80" s="57"/>
      <c r="CM80" s="57"/>
      <c r="CN80" s="57"/>
      <c r="CO80" s="57"/>
      <c r="CP80" s="57"/>
      <c r="CQ80" s="57"/>
      <c r="CR80" s="57"/>
      <c r="CS80" s="57"/>
      <c r="CT80" s="57"/>
      <c r="CU80" s="57"/>
      <c r="CV80" s="57"/>
      <c r="CW80" s="57"/>
      <c r="CX80" s="57"/>
      <c r="CY80" s="57"/>
      <c r="CZ80" s="57"/>
      <c r="DA80" s="57"/>
      <c r="DB80" s="57"/>
      <c r="DC80" s="57"/>
      <c r="DD80" s="57"/>
      <c r="DE80" s="57"/>
      <c r="DF80" s="57"/>
      <c r="DG80" s="57"/>
      <c r="DH80" s="57"/>
      <c r="DI80" s="57"/>
      <c r="DJ80" s="57"/>
      <c r="DK80" s="57"/>
      <c r="DL80" s="57"/>
      <c r="DM80" s="57"/>
      <c r="DN80" s="57"/>
      <c r="DO80" s="57"/>
      <c r="DP80" s="57"/>
      <c r="DQ80" s="57"/>
      <c r="DR80" s="57"/>
      <c r="DS80" s="57"/>
      <c r="DT80" s="57"/>
      <c r="DU80" s="57"/>
      <c r="DV80" s="57"/>
      <c r="DW80" s="57"/>
      <c r="DX80" s="57"/>
      <c r="DY80" s="57"/>
      <c r="DZ80" s="57"/>
      <c r="EA80" s="57"/>
      <c r="EB80" s="57"/>
      <c r="EC80" s="57"/>
      <c r="ED80" s="57"/>
      <c r="EE80" s="57"/>
      <c r="EF80" s="57"/>
      <c r="EG80" s="57"/>
      <c r="EH80" s="57"/>
      <c r="EI80" s="57"/>
      <c r="EJ80" s="57"/>
      <c r="EK80" s="57"/>
      <c r="EL80" s="57"/>
      <c r="EM80" s="57"/>
      <c r="EN80" s="57"/>
      <c r="EO80" s="57"/>
      <c r="EP80" s="57"/>
      <c r="EQ80" s="57"/>
      <c r="ER80" s="57"/>
      <c r="ES80" s="57"/>
      <c r="ET80" s="57"/>
      <c r="EU80" s="57"/>
      <c r="EV80" s="57"/>
      <c r="EW80" s="57"/>
      <c r="EX80" s="57"/>
      <c r="EY80" s="57"/>
      <c r="EZ80" s="57"/>
      <c r="FA80" s="57"/>
      <c r="FB80" s="57"/>
      <c r="FC80" s="57"/>
      <c r="FD80" s="57"/>
      <c r="FE80" s="57"/>
      <c r="FF80" s="57"/>
      <c r="FG80" s="57"/>
      <c r="FH80" s="57"/>
      <c r="FI80" s="57"/>
      <c r="FJ80" s="57"/>
      <c r="FK80" s="57"/>
      <c r="FL80" s="57"/>
      <c r="FM80" s="57"/>
      <c r="FN80" s="57"/>
      <c r="FO80" s="57"/>
      <c r="FP80" s="57"/>
      <c r="FQ80" s="57"/>
      <c r="FR80" s="57"/>
      <c r="FS80" s="57"/>
      <c r="FT80" s="57"/>
      <c r="FU80" s="57"/>
      <c r="FV80" s="57"/>
      <c r="FW80" s="57"/>
      <c r="FX80" s="57"/>
      <c r="FY80" s="57"/>
      <c r="FZ80" s="57"/>
      <c r="GA80" s="57"/>
      <c r="GB80" s="57"/>
      <c r="GC80" s="57"/>
      <c r="GD80" s="57"/>
      <c r="GE80" s="57"/>
      <c r="GF80" s="57"/>
      <c r="GG80" s="57"/>
      <c r="GH80" s="57"/>
      <c r="GI80" s="57"/>
      <c r="GJ80" s="57"/>
      <c r="GK80" s="57"/>
      <c r="GL80" s="57"/>
      <c r="GM80" s="57"/>
      <c r="GN80" s="57"/>
      <c r="GO80" s="57"/>
      <c r="GP80" s="57"/>
      <c r="GQ80" s="57"/>
      <c r="GR80" s="57"/>
      <c r="GS80" s="57"/>
      <c r="GT80" s="57"/>
      <c r="GU80" s="57"/>
      <c r="GV80" s="57"/>
      <c r="GW80" s="57"/>
      <c r="GX80" s="57"/>
      <c r="GY80" s="57"/>
      <c r="GZ80" s="57"/>
      <c r="HA80" s="57"/>
      <c r="HB80" s="57"/>
      <c r="HC80" s="57"/>
      <c r="HD80" s="57"/>
      <c r="HE80" s="57"/>
      <c r="HF80" s="57"/>
      <c r="HG80" s="57"/>
      <c r="HH80" s="57"/>
      <c r="HI80" s="57"/>
      <c r="HJ80" s="57"/>
      <c r="HK80" s="57"/>
      <c r="HL80" s="57"/>
      <c r="HM80" s="57"/>
      <c r="HN80" s="57"/>
      <c r="HO80" s="57"/>
      <c r="HP80" s="57"/>
      <c r="HQ80" s="57"/>
      <c r="HR80" s="57"/>
      <c r="HS80" s="57"/>
      <c r="HT80" s="57"/>
      <c r="HU80" s="57"/>
      <c r="HV80" s="57"/>
      <c r="HW80" s="57"/>
      <c r="HX80" s="57"/>
      <c r="HY80" s="57"/>
      <c r="HZ80" s="57"/>
      <c r="IA80" s="57"/>
      <c r="IB80" s="57"/>
      <c r="IC80" s="57"/>
      <c r="ID80" s="57"/>
      <c r="IE80" s="57"/>
      <c r="IF80" s="57"/>
      <c r="IG80" s="57"/>
      <c r="IH80" s="57"/>
      <c r="II80" s="57"/>
      <c r="IJ80" s="57"/>
      <c r="IK80" s="57"/>
      <c r="IL80" s="57"/>
      <c r="IM80" s="57"/>
      <c r="IN80" s="57"/>
      <c r="IO80" s="57"/>
      <c r="IP80" s="57"/>
      <c r="IQ80" s="57"/>
      <c r="IR80" s="57"/>
      <c r="IS80" s="57"/>
      <c r="IT80" s="57"/>
      <c r="IU80" s="57"/>
    </row>
    <row r="81" spans="1:255" s="59" customFormat="1" ht="12" customHeight="1">
      <c r="A81" s="36"/>
      <c r="B81" s="66" t="s">
        <v>41</v>
      </c>
      <c r="C81" s="36"/>
      <c r="D81" s="37"/>
      <c r="E81" s="36"/>
      <c r="F81" s="67"/>
      <c r="G81" s="55"/>
      <c r="H81" s="56"/>
      <c r="I81" s="56"/>
      <c r="J81" s="57"/>
      <c r="K81" s="57"/>
      <c r="L81" s="57"/>
      <c r="M81" s="57"/>
      <c r="N81" s="57"/>
      <c r="O81" s="57"/>
      <c r="P81" s="58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7"/>
      <c r="BD81" s="57"/>
      <c r="BE81" s="57"/>
      <c r="BF81" s="57"/>
      <c r="BG81" s="57"/>
      <c r="BH81" s="57"/>
      <c r="BI81" s="57"/>
      <c r="BJ81" s="57"/>
      <c r="BK81" s="57"/>
      <c r="BL81" s="57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7"/>
      <c r="CA81" s="57"/>
      <c r="CB81" s="57"/>
      <c r="CC81" s="57"/>
      <c r="CD81" s="57"/>
      <c r="CE81" s="57"/>
      <c r="CF81" s="57"/>
      <c r="CG81" s="57"/>
      <c r="CH81" s="57"/>
      <c r="CI81" s="57"/>
      <c r="CJ81" s="57"/>
      <c r="CK81" s="57"/>
      <c r="CL81" s="57"/>
      <c r="CM81" s="57"/>
      <c r="CN81" s="57"/>
      <c r="CO81" s="57"/>
      <c r="CP81" s="57"/>
      <c r="CQ81" s="57"/>
      <c r="CR81" s="57"/>
      <c r="CS81" s="57"/>
      <c r="CT81" s="57"/>
      <c r="CU81" s="57"/>
      <c r="CV81" s="57"/>
      <c r="CW81" s="57"/>
      <c r="CX81" s="57"/>
      <c r="CY81" s="57"/>
      <c r="CZ81" s="57"/>
      <c r="DA81" s="57"/>
      <c r="DB81" s="57"/>
      <c r="DC81" s="57"/>
      <c r="DD81" s="57"/>
      <c r="DE81" s="57"/>
      <c r="DF81" s="57"/>
      <c r="DG81" s="57"/>
      <c r="DH81" s="57"/>
      <c r="DI81" s="57"/>
      <c r="DJ81" s="57"/>
      <c r="DK81" s="57"/>
      <c r="DL81" s="57"/>
      <c r="DM81" s="57"/>
      <c r="DN81" s="57"/>
      <c r="DO81" s="57"/>
      <c r="DP81" s="57"/>
      <c r="DQ81" s="57"/>
      <c r="DR81" s="57"/>
      <c r="DS81" s="57"/>
      <c r="DT81" s="57"/>
      <c r="DU81" s="57"/>
      <c r="DV81" s="57"/>
      <c r="DW81" s="57"/>
      <c r="DX81" s="57"/>
      <c r="DY81" s="57"/>
      <c r="DZ81" s="57"/>
      <c r="EA81" s="57"/>
      <c r="EB81" s="57"/>
      <c r="EC81" s="57"/>
      <c r="ED81" s="57"/>
      <c r="EE81" s="57"/>
      <c r="EF81" s="57"/>
      <c r="EG81" s="57"/>
      <c r="EH81" s="57"/>
      <c r="EI81" s="57"/>
      <c r="EJ81" s="57"/>
      <c r="EK81" s="57"/>
      <c r="EL81" s="57"/>
      <c r="EM81" s="57"/>
      <c r="EN81" s="57"/>
      <c r="EO81" s="57"/>
      <c r="EP81" s="57"/>
      <c r="EQ81" s="57"/>
      <c r="ER81" s="57"/>
      <c r="ES81" s="57"/>
      <c r="ET81" s="57"/>
      <c r="EU81" s="57"/>
      <c r="EV81" s="57"/>
      <c r="EW81" s="57"/>
      <c r="EX81" s="57"/>
      <c r="EY81" s="57"/>
      <c r="EZ81" s="57"/>
      <c r="FA81" s="57"/>
      <c r="FB81" s="57"/>
      <c r="FC81" s="57"/>
      <c r="FD81" s="57"/>
      <c r="FE81" s="57"/>
      <c r="FF81" s="57"/>
      <c r="FG81" s="57"/>
      <c r="FH81" s="57"/>
      <c r="FI81" s="57"/>
      <c r="FJ81" s="57"/>
      <c r="FK81" s="57"/>
      <c r="FL81" s="57"/>
      <c r="FM81" s="57"/>
      <c r="FN81" s="57"/>
      <c r="FO81" s="57"/>
      <c r="FP81" s="57"/>
      <c r="FQ81" s="57"/>
      <c r="FR81" s="57"/>
      <c r="FS81" s="57"/>
      <c r="FT81" s="57"/>
      <c r="FU81" s="57"/>
      <c r="FV81" s="57"/>
      <c r="FW81" s="57"/>
      <c r="FX81" s="57"/>
      <c r="FY81" s="57"/>
      <c r="FZ81" s="57"/>
      <c r="GA81" s="57"/>
      <c r="GB81" s="57"/>
      <c r="GC81" s="57"/>
      <c r="GD81" s="57"/>
      <c r="GE81" s="57"/>
      <c r="GF81" s="57"/>
      <c r="GG81" s="57"/>
      <c r="GH81" s="57"/>
      <c r="GI81" s="57"/>
      <c r="GJ81" s="57"/>
      <c r="GK81" s="57"/>
      <c r="GL81" s="57"/>
      <c r="GM81" s="57"/>
      <c r="GN81" s="57"/>
      <c r="GO81" s="57"/>
      <c r="GP81" s="57"/>
      <c r="GQ81" s="57"/>
      <c r="GR81" s="57"/>
      <c r="GS81" s="57"/>
      <c r="GT81" s="57"/>
      <c r="GU81" s="57"/>
      <c r="GV81" s="57"/>
      <c r="GW81" s="57"/>
      <c r="GX81" s="57"/>
      <c r="GY81" s="57"/>
      <c r="GZ81" s="57"/>
      <c r="HA81" s="57"/>
      <c r="HB81" s="57"/>
      <c r="HC81" s="57"/>
      <c r="HD81" s="57"/>
      <c r="HE81" s="57"/>
      <c r="HF81" s="57"/>
      <c r="HG81" s="57"/>
      <c r="HH81" s="57"/>
      <c r="HI81" s="57"/>
      <c r="HJ81" s="57"/>
      <c r="HK81" s="57"/>
      <c r="HL81" s="57"/>
      <c r="HM81" s="57"/>
      <c r="HN81" s="57"/>
      <c r="HO81" s="57"/>
      <c r="HP81" s="57"/>
      <c r="HQ81" s="57"/>
      <c r="HR81" s="57"/>
      <c r="HS81" s="57"/>
      <c r="HT81" s="57"/>
      <c r="HU81" s="57"/>
      <c r="HV81" s="57"/>
      <c r="HW81" s="57"/>
      <c r="HX81" s="57"/>
      <c r="HY81" s="57"/>
      <c r="HZ81" s="57"/>
      <c r="IA81" s="57"/>
      <c r="IB81" s="57"/>
      <c r="IC81" s="57"/>
      <c r="ID81" s="57"/>
      <c r="IE81" s="57"/>
      <c r="IF81" s="57"/>
      <c r="IG81" s="57"/>
      <c r="IH81" s="57"/>
      <c r="II81" s="57"/>
      <c r="IJ81" s="57"/>
      <c r="IK81" s="57"/>
      <c r="IL81" s="57"/>
      <c r="IM81" s="57"/>
      <c r="IN81" s="57"/>
      <c r="IO81" s="57"/>
      <c r="IP81" s="57"/>
      <c r="IQ81" s="57"/>
      <c r="IR81" s="57"/>
      <c r="IS81" s="57"/>
      <c r="IT81" s="57"/>
      <c r="IU81" s="57"/>
    </row>
    <row r="82" spans="1:255" s="59" customFormat="1" ht="12" customHeight="1">
      <c r="A82" s="36"/>
      <c r="B82" s="66" t="s">
        <v>42</v>
      </c>
      <c r="C82" s="36"/>
      <c r="D82" s="37"/>
      <c r="E82" s="36"/>
      <c r="F82" s="67"/>
      <c r="G82" s="55"/>
      <c r="H82" s="56"/>
      <c r="I82" s="56"/>
      <c r="J82" s="57"/>
      <c r="K82" s="57"/>
      <c r="L82" s="57"/>
      <c r="M82" s="57"/>
      <c r="N82" s="57"/>
      <c r="O82" s="57"/>
      <c r="P82" s="58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  <c r="BH82" s="57"/>
      <c r="BI82" s="57"/>
      <c r="BJ82" s="57"/>
      <c r="BK82" s="57"/>
      <c r="BL82" s="57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7"/>
      <c r="CA82" s="57"/>
      <c r="CB82" s="57"/>
      <c r="CC82" s="57"/>
      <c r="CD82" s="57"/>
      <c r="CE82" s="57"/>
      <c r="CF82" s="57"/>
      <c r="CG82" s="57"/>
      <c r="CH82" s="57"/>
      <c r="CI82" s="57"/>
      <c r="CJ82" s="57"/>
      <c r="CK82" s="57"/>
      <c r="CL82" s="57"/>
      <c r="CM82" s="57"/>
      <c r="CN82" s="57"/>
      <c r="CO82" s="57"/>
      <c r="CP82" s="57"/>
      <c r="CQ82" s="57"/>
      <c r="CR82" s="57"/>
      <c r="CS82" s="57"/>
      <c r="CT82" s="57"/>
      <c r="CU82" s="57"/>
      <c r="CV82" s="57"/>
      <c r="CW82" s="57"/>
      <c r="CX82" s="57"/>
      <c r="CY82" s="57"/>
      <c r="CZ82" s="57"/>
      <c r="DA82" s="57"/>
      <c r="DB82" s="57"/>
      <c r="DC82" s="57"/>
      <c r="DD82" s="57"/>
      <c r="DE82" s="57"/>
      <c r="DF82" s="57"/>
      <c r="DG82" s="57"/>
      <c r="DH82" s="57"/>
      <c r="DI82" s="57"/>
      <c r="DJ82" s="57"/>
      <c r="DK82" s="57"/>
      <c r="DL82" s="57"/>
      <c r="DM82" s="57"/>
      <c r="DN82" s="57"/>
      <c r="DO82" s="57"/>
      <c r="DP82" s="57"/>
      <c r="DQ82" s="57"/>
      <c r="DR82" s="57"/>
      <c r="DS82" s="57"/>
      <c r="DT82" s="57"/>
      <c r="DU82" s="57"/>
      <c r="DV82" s="57"/>
      <c r="DW82" s="57"/>
      <c r="DX82" s="57"/>
      <c r="DY82" s="57"/>
      <c r="DZ82" s="57"/>
      <c r="EA82" s="57"/>
      <c r="EB82" s="57"/>
      <c r="EC82" s="57"/>
      <c r="ED82" s="57"/>
      <c r="EE82" s="57"/>
      <c r="EF82" s="57"/>
      <c r="EG82" s="57"/>
      <c r="EH82" s="57"/>
      <c r="EI82" s="57"/>
      <c r="EJ82" s="57"/>
      <c r="EK82" s="57"/>
      <c r="EL82" s="57"/>
      <c r="EM82" s="57"/>
      <c r="EN82" s="57"/>
      <c r="EO82" s="57"/>
      <c r="EP82" s="57"/>
      <c r="EQ82" s="57"/>
      <c r="ER82" s="57"/>
      <c r="ES82" s="57"/>
      <c r="ET82" s="57"/>
      <c r="EU82" s="57"/>
      <c r="EV82" s="57"/>
      <c r="EW82" s="57"/>
      <c r="EX82" s="57"/>
      <c r="EY82" s="57"/>
      <c r="EZ82" s="57"/>
      <c r="FA82" s="57"/>
      <c r="FB82" s="57"/>
      <c r="FC82" s="57"/>
      <c r="FD82" s="57"/>
      <c r="FE82" s="57"/>
      <c r="FF82" s="57"/>
      <c r="FG82" s="57"/>
      <c r="FH82" s="57"/>
      <c r="FI82" s="57"/>
      <c r="FJ82" s="57"/>
      <c r="FK82" s="57"/>
      <c r="FL82" s="57"/>
      <c r="FM82" s="57"/>
      <c r="FN82" s="57"/>
      <c r="FO82" s="57"/>
      <c r="FP82" s="57"/>
      <c r="FQ82" s="57"/>
      <c r="FR82" s="57"/>
      <c r="FS82" s="57"/>
      <c r="FT82" s="57"/>
      <c r="FU82" s="57"/>
      <c r="FV82" s="57"/>
      <c r="FW82" s="57"/>
      <c r="FX82" s="57"/>
      <c r="FY82" s="57"/>
      <c r="FZ82" s="57"/>
      <c r="GA82" s="57"/>
      <c r="GB82" s="57"/>
      <c r="GC82" s="57"/>
      <c r="GD82" s="57"/>
      <c r="GE82" s="57"/>
      <c r="GF82" s="57"/>
      <c r="GG82" s="57"/>
      <c r="GH82" s="57"/>
      <c r="GI82" s="57"/>
      <c r="GJ82" s="57"/>
      <c r="GK82" s="57"/>
      <c r="GL82" s="57"/>
      <c r="GM82" s="57"/>
      <c r="GN82" s="57"/>
      <c r="GO82" s="57"/>
      <c r="GP82" s="57"/>
      <c r="GQ82" s="57"/>
      <c r="GR82" s="57"/>
      <c r="GS82" s="57"/>
      <c r="GT82" s="57"/>
      <c r="GU82" s="57"/>
      <c r="GV82" s="57"/>
      <c r="GW82" s="57"/>
      <c r="GX82" s="57"/>
      <c r="GY82" s="57"/>
      <c r="GZ82" s="57"/>
      <c r="HA82" s="57"/>
      <c r="HB82" s="57"/>
      <c r="HC82" s="57"/>
      <c r="HD82" s="57"/>
      <c r="HE82" s="57"/>
      <c r="HF82" s="57"/>
      <c r="HG82" s="57"/>
      <c r="HH82" s="57"/>
      <c r="HI82" s="57"/>
      <c r="HJ82" s="57"/>
      <c r="HK82" s="57"/>
      <c r="HL82" s="57"/>
      <c r="HM82" s="57"/>
      <c r="HN82" s="57"/>
      <c r="HO82" s="57"/>
      <c r="HP82" s="57"/>
      <c r="HQ82" s="57"/>
      <c r="HR82" s="57"/>
      <c r="HS82" s="57"/>
      <c r="HT82" s="57"/>
      <c r="HU82" s="57"/>
      <c r="HV82" s="57"/>
      <c r="HW82" s="57"/>
      <c r="HX82" s="57"/>
      <c r="HY82" s="57"/>
      <c r="HZ82" s="57"/>
      <c r="IA82" s="57"/>
      <c r="IB82" s="57"/>
      <c r="IC82" s="57"/>
      <c r="ID82" s="57"/>
      <c r="IE82" s="57"/>
      <c r="IF82" s="57"/>
      <c r="IG82" s="57"/>
      <c r="IH82" s="57"/>
      <c r="II82" s="57"/>
      <c r="IJ82" s="57"/>
      <c r="IK82" s="57"/>
      <c r="IL82" s="57"/>
      <c r="IM82" s="57"/>
      <c r="IN82" s="57"/>
      <c r="IO82" s="57"/>
      <c r="IP82" s="57"/>
      <c r="IQ82" s="57"/>
      <c r="IR82" s="57"/>
      <c r="IS82" s="57"/>
      <c r="IT82" s="57"/>
      <c r="IU82" s="57"/>
    </row>
    <row r="83" spans="1:255" s="59" customFormat="1" ht="12" customHeight="1" thickBot="1">
      <c r="A83" s="36"/>
      <c r="B83" s="68" t="s">
        <v>43</v>
      </c>
      <c r="C83" s="69"/>
      <c r="D83" s="70"/>
      <c r="E83" s="69"/>
      <c r="F83" s="71"/>
      <c r="G83" s="55"/>
      <c r="H83" s="56"/>
      <c r="I83" s="56"/>
      <c r="J83" s="57"/>
      <c r="K83" s="57"/>
      <c r="L83" s="57"/>
      <c r="M83" s="57"/>
      <c r="N83" s="57"/>
      <c r="O83" s="57"/>
      <c r="P83" s="58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  <c r="BH83" s="57"/>
      <c r="BI83" s="57"/>
      <c r="BJ83" s="57"/>
      <c r="BK83" s="57"/>
      <c r="BL83" s="57"/>
      <c r="BM83" s="57"/>
      <c r="BN83" s="57"/>
      <c r="BO83" s="57"/>
      <c r="BP83" s="57"/>
      <c r="BQ83" s="57"/>
      <c r="BR83" s="57"/>
      <c r="BS83" s="57"/>
      <c r="BT83" s="57"/>
      <c r="BU83" s="57"/>
      <c r="BV83" s="57"/>
      <c r="BW83" s="57"/>
      <c r="BX83" s="57"/>
      <c r="BY83" s="57"/>
      <c r="BZ83" s="57"/>
      <c r="CA83" s="57"/>
      <c r="CB83" s="57"/>
      <c r="CC83" s="57"/>
      <c r="CD83" s="57"/>
      <c r="CE83" s="57"/>
      <c r="CF83" s="57"/>
      <c r="CG83" s="57"/>
      <c r="CH83" s="57"/>
      <c r="CI83" s="57"/>
      <c r="CJ83" s="57"/>
      <c r="CK83" s="57"/>
      <c r="CL83" s="57"/>
      <c r="CM83" s="57"/>
      <c r="CN83" s="57"/>
      <c r="CO83" s="57"/>
      <c r="CP83" s="57"/>
      <c r="CQ83" s="57"/>
      <c r="CR83" s="57"/>
      <c r="CS83" s="57"/>
      <c r="CT83" s="57"/>
      <c r="CU83" s="57"/>
      <c r="CV83" s="57"/>
      <c r="CW83" s="57"/>
      <c r="CX83" s="57"/>
      <c r="CY83" s="57"/>
      <c r="CZ83" s="57"/>
      <c r="DA83" s="57"/>
      <c r="DB83" s="57"/>
      <c r="DC83" s="57"/>
      <c r="DD83" s="57"/>
      <c r="DE83" s="57"/>
      <c r="DF83" s="57"/>
      <c r="DG83" s="57"/>
      <c r="DH83" s="57"/>
      <c r="DI83" s="57"/>
      <c r="DJ83" s="57"/>
      <c r="DK83" s="57"/>
      <c r="DL83" s="57"/>
      <c r="DM83" s="57"/>
      <c r="DN83" s="57"/>
      <c r="DO83" s="57"/>
      <c r="DP83" s="57"/>
      <c r="DQ83" s="57"/>
      <c r="DR83" s="57"/>
      <c r="DS83" s="57"/>
      <c r="DT83" s="57"/>
      <c r="DU83" s="57"/>
      <c r="DV83" s="57"/>
      <c r="DW83" s="57"/>
      <c r="DX83" s="57"/>
      <c r="DY83" s="57"/>
      <c r="DZ83" s="57"/>
      <c r="EA83" s="57"/>
      <c r="EB83" s="57"/>
      <c r="EC83" s="57"/>
      <c r="ED83" s="57"/>
      <c r="EE83" s="57"/>
      <c r="EF83" s="57"/>
      <c r="EG83" s="57"/>
      <c r="EH83" s="57"/>
      <c r="EI83" s="57"/>
      <c r="EJ83" s="57"/>
      <c r="EK83" s="57"/>
      <c r="EL83" s="57"/>
      <c r="EM83" s="57"/>
      <c r="EN83" s="57"/>
      <c r="EO83" s="57"/>
      <c r="EP83" s="57"/>
      <c r="EQ83" s="57"/>
      <c r="ER83" s="57"/>
      <c r="ES83" s="57"/>
      <c r="ET83" s="57"/>
      <c r="EU83" s="57"/>
      <c r="EV83" s="57"/>
      <c r="EW83" s="57"/>
      <c r="EX83" s="57"/>
      <c r="EY83" s="57"/>
      <c r="EZ83" s="57"/>
      <c r="FA83" s="57"/>
      <c r="FB83" s="57"/>
      <c r="FC83" s="57"/>
      <c r="FD83" s="57"/>
      <c r="FE83" s="57"/>
      <c r="FF83" s="57"/>
      <c r="FG83" s="57"/>
      <c r="FH83" s="57"/>
      <c r="FI83" s="57"/>
      <c r="FJ83" s="57"/>
      <c r="FK83" s="57"/>
      <c r="FL83" s="57"/>
      <c r="FM83" s="57"/>
      <c r="FN83" s="57"/>
      <c r="FO83" s="57"/>
      <c r="FP83" s="57"/>
      <c r="FQ83" s="57"/>
      <c r="FR83" s="57"/>
      <c r="FS83" s="57"/>
      <c r="FT83" s="57"/>
      <c r="FU83" s="57"/>
      <c r="FV83" s="57"/>
      <c r="FW83" s="57"/>
      <c r="FX83" s="57"/>
      <c r="FY83" s="57"/>
      <c r="FZ83" s="57"/>
      <c r="GA83" s="57"/>
      <c r="GB83" s="57"/>
      <c r="GC83" s="57"/>
      <c r="GD83" s="57"/>
      <c r="GE83" s="57"/>
      <c r="GF83" s="57"/>
      <c r="GG83" s="57"/>
      <c r="GH83" s="57"/>
      <c r="GI83" s="57"/>
      <c r="GJ83" s="57"/>
      <c r="GK83" s="57"/>
      <c r="GL83" s="57"/>
      <c r="GM83" s="57"/>
      <c r="GN83" s="57"/>
      <c r="GO83" s="57"/>
      <c r="GP83" s="57"/>
      <c r="GQ83" s="57"/>
      <c r="GR83" s="57"/>
      <c r="GS83" s="57"/>
      <c r="GT83" s="57"/>
      <c r="GU83" s="57"/>
      <c r="GV83" s="57"/>
      <c r="GW83" s="57"/>
      <c r="GX83" s="57"/>
      <c r="GY83" s="57"/>
      <c r="GZ83" s="57"/>
      <c r="HA83" s="57"/>
      <c r="HB83" s="57"/>
      <c r="HC83" s="57"/>
      <c r="HD83" s="57"/>
      <c r="HE83" s="57"/>
      <c r="HF83" s="57"/>
      <c r="HG83" s="57"/>
      <c r="HH83" s="57"/>
      <c r="HI83" s="57"/>
      <c r="HJ83" s="57"/>
      <c r="HK83" s="57"/>
      <c r="HL83" s="57"/>
      <c r="HM83" s="57"/>
      <c r="HN83" s="57"/>
      <c r="HO83" s="57"/>
      <c r="HP83" s="57"/>
      <c r="HQ83" s="57"/>
      <c r="HR83" s="57"/>
      <c r="HS83" s="57"/>
      <c r="HT83" s="57"/>
      <c r="HU83" s="57"/>
      <c r="HV83" s="57"/>
      <c r="HW83" s="57"/>
      <c r="HX83" s="57"/>
      <c r="HY83" s="57"/>
      <c r="HZ83" s="57"/>
      <c r="IA83" s="57"/>
      <c r="IB83" s="57"/>
      <c r="IC83" s="57"/>
      <c r="ID83" s="57"/>
      <c r="IE83" s="57"/>
      <c r="IF83" s="57"/>
      <c r="IG83" s="57"/>
      <c r="IH83" s="57"/>
      <c r="II83" s="57"/>
      <c r="IJ83" s="57"/>
      <c r="IK83" s="57"/>
      <c r="IL83" s="57"/>
      <c r="IM83" s="57"/>
      <c r="IN83" s="57"/>
      <c r="IO83" s="57"/>
      <c r="IP83" s="57"/>
      <c r="IQ83" s="57"/>
      <c r="IR83" s="57"/>
      <c r="IS83" s="57"/>
      <c r="IT83" s="57"/>
      <c r="IU83" s="57"/>
    </row>
    <row r="84" spans="1:255" s="59" customFormat="1" ht="12" customHeight="1">
      <c r="A84" s="36"/>
      <c r="B84" s="39"/>
      <c r="C84" s="36"/>
      <c r="D84" s="37"/>
      <c r="E84" s="36"/>
      <c r="F84" s="36"/>
      <c r="G84" s="55"/>
      <c r="H84" s="56"/>
      <c r="I84" s="56"/>
      <c r="J84" s="57"/>
      <c r="K84" s="57"/>
      <c r="L84" s="57"/>
      <c r="M84" s="57"/>
      <c r="N84" s="57"/>
      <c r="O84" s="57"/>
      <c r="P84" s="58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  <c r="BC84" s="57"/>
      <c r="BD84" s="57"/>
      <c r="BE84" s="57"/>
      <c r="BF84" s="57"/>
      <c r="BG84" s="57"/>
      <c r="BH84" s="57"/>
      <c r="BI84" s="57"/>
      <c r="BJ84" s="57"/>
      <c r="BK84" s="57"/>
      <c r="BL84" s="57"/>
      <c r="BM84" s="57"/>
      <c r="BN84" s="57"/>
      <c r="BO84" s="57"/>
      <c r="BP84" s="57"/>
      <c r="BQ84" s="57"/>
      <c r="BR84" s="57"/>
      <c r="BS84" s="57"/>
      <c r="BT84" s="57"/>
      <c r="BU84" s="57"/>
      <c r="BV84" s="57"/>
      <c r="BW84" s="57"/>
      <c r="BX84" s="57"/>
      <c r="BY84" s="57"/>
      <c r="BZ84" s="57"/>
      <c r="CA84" s="57"/>
      <c r="CB84" s="57"/>
      <c r="CC84" s="57"/>
      <c r="CD84" s="57"/>
      <c r="CE84" s="57"/>
      <c r="CF84" s="57"/>
      <c r="CG84" s="57"/>
      <c r="CH84" s="57"/>
      <c r="CI84" s="57"/>
      <c r="CJ84" s="57"/>
      <c r="CK84" s="57"/>
      <c r="CL84" s="57"/>
      <c r="CM84" s="57"/>
      <c r="CN84" s="57"/>
      <c r="CO84" s="57"/>
      <c r="CP84" s="57"/>
      <c r="CQ84" s="57"/>
      <c r="CR84" s="57"/>
      <c r="CS84" s="57"/>
      <c r="CT84" s="57"/>
      <c r="CU84" s="57"/>
      <c r="CV84" s="57"/>
      <c r="CW84" s="57"/>
      <c r="CX84" s="57"/>
      <c r="CY84" s="57"/>
      <c r="CZ84" s="57"/>
      <c r="DA84" s="57"/>
      <c r="DB84" s="57"/>
      <c r="DC84" s="57"/>
      <c r="DD84" s="57"/>
      <c r="DE84" s="57"/>
      <c r="DF84" s="57"/>
      <c r="DG84" s="57"/>
      <c r="DH84" s="57"/>
      <c r="DI84" s="57"/>
      <c r="DJ84" s="57"/>
      <c r="DK84" s="57"/>
      <c r="DL84" s="57"/>
      <c r="DM84" s="57"/>
      <c r="DN84" s="57"/>
      <c r="DO84" s="57"/>
      <c r="DP84" s="57"/>
      <c r="DQ84" s="57"/>
      <c r="DR84" s="57"/>
      <c r="DS84" s="57"/>
      <c r="DT84" s="57"/>
      <c r="DU84" s="57"/>
      <c r="DV84" s="57"/>
      <c r="DW84" s="57"/>
      <c r="DX84" s="57"/>
      <c r="DY84" s="57"/>
      <c r="DZ84" s="57"/>
      <c r="EA84" s="57"/>
      <c r="EB84" s="57"/>
      <c r="EC84" s="57"/>
      <c r="ED84" s="57"/>
      <c r="EE84" s="57"/>
      <c r="EF84" s="57"/>
      <c r="EG84" s="57"/>
      <c r="EH84" s="57"/>
      <c r="EI84" s="57"/>
      <c r="EJ84" s="57"/>
      <c r="EK84" s="57"/>
      <c r="EL84" s="57"/>
      <c r="EM84" s="57"/>
      <c r="EN84" s="57"/>
      <c r="EO84" s="57"/>
      <c r="EP84" s="57"/>
      <c r="EQ84" s="57"/>
      <c r="ER84" s="57"/>
      <c r="ES84" s="57"/>
      <c r="ET84" s="57"/>
      <c r="EU84" s="57"/>
      <c r="EV84" s="57"/>
      <c r="EW84" s="57"/>
      <c r="EX84" s="57"/>
      <c r="EY84" s="57"/>
      <c r="EZ84" s="57"/>
      <c r="FA84" s="57"/>
      <c r="FB84" s="57"/>
      <c r="FC84" s="57"/>
      <c r="FD84" s="57"/>
      <c r="FE84" s="57"/>
      <c r="FF84" s="57"/>
      <c r="FG84" s="57"/>
      <c r="FH84" s="57"/>
      <c r="FI84" s="57"/>
      <c r="FJ84" s="57"/>
      <c r="FK84" s="57"/>
      <c r="FL84" s="57"/>
      <c r="FM84" s="57"/>
      <c r="FN84" s="57"/>
      <c r="FO84" s="57"/>
      <c r="FP84" s="57"/>
      <c r="FQ84" s="57"/>
      <c r="FR84" s="57"/>
      <c r="FS84" s="57"/>
      <c r="FT84" s="57"/>
      <c r="FU84" s="57"/>
      <c r="FV84" s="57"/>
      <c r="FW84" s="57"/>
      <c r="FX84" s="57"/>
      <c r="FY84" s="57"/>
      <c r="FZ84" s="57"/>
      <c r="GA84" s="57"/>
      <c r="GB84" s="57"/>
      <c r="GC84" s="57"/>
      <c r="GD84" s="57"/>
      <c r="GE84" s="57"/>
      <c r="GF84" s="57"/>
      <c r="GG84" s="57"/>
      <c r="GH84" s="57"/>
      <c r="GI84" s="57"/>
      <c r="GJ84" s="57"/>
      <c r="GK84" s="57"/>
      <c r="GL84" s="57"/>
      <c r="GM84" s="57"/>
      <c r="GN84" s="57"/>
      <c r="GO84" s="57"/>
      <c r="GP84" s="57"/>
      <c r="GQ84" s="57"/>
      <c r="GR84" s="57"/>
      <c r="GS84" s="57"/>
      <c r="GT84" s="57"/>
      <c r="GU84" s="57"/>
      <c r="GV84" s="57"/>
      <c r="GW84" s="57"/>
      <c r="GX84" s="57"/>
      <c r="GY84" s="57"/>
      <c r="GZ84" s="57"/>
      <c r="HA84" s="57"/>
      <c r="HB84" s="57"/>
      <c r="HC84" s="57"/>
      <c r="HD84" s="57"/>
      <c r="HE84" s="57"/>
      <c r="HF84" s="57"/>
      <c r="HG84" s="57"/>
      <c r="HH84" s="57"/>
      <c r="HI84" s="57"/>
      <c r="HJ84" s="57"/>
      <c r="HK84" s="57"/>
      <c r="HL84" s="57"/>
      <c r="HM84" s="57"/>
      <c r="HN84" s="57"/>
      <c r="HO84" s="57"/>
      <c r="HP84" s="57"/>
      <c r="HQ84" s="57"/>
      <c r="HR84" s="57"/>
      <c r="HS84" s="57"/>
      <c r="HT84" s="57"/>
      <c r="HU84" s="57"/>
      <c r="HV84" s="57"/>
      <c r="HW84" s="57"/>
      <c r="HX84" s="57"/>
      <c r="HY84" s="57"/>
      <c r="HZ84" s="57"/>
      <c r="IA84" s="57"/>
      <c r="IB84" s="57"/>
      <c r="IC84" s="57"/>
      <c r="ID84" s="57"/>
      <c r="IE84" s="57"/>
      <c r="IF84" s="57"/>
      <c r="IG84" s="57"/>
      <c r="IH84" s="57"/>
      <c r="II84" s="57"/>
      <c r="IJ84" s="57"/>
      <c r="IK84" s="57"/>
      <c r="IL84" s="57"/>
      <c r="IM84" s="57"/>
      <c r="IN84" s="57"/>
      <c r="IO84" s="57"/>
      <c r="IP84" s="57"/>
      <c r="IQ84" s="57"/>
      <c r="IR84" s="57"/>
      <c r="IS84" s="57"/>
      <c r="IT84" s="57"/>
      <c r="IU84" s="57"/>
    </row>
    <row r="85" spans="1:255" s="59" customFormat="1" ht="12" customHeight="1">
      <c r="A85" s="36"/>
      <c r="B85" s="118" t="s">
        <v>44</v>
      </c>
      <c r="C85" s="118"/>
      <c r="D85" s="72"/>
      <c r="E85" s="40"/>
      <c r="F85" s="40"/>
      <c r="G85" s="55"/>
      <c r="H85" s="56"/>
      <c r="I85" s="56"/>
      <c r="J85" s="57"/>
      <c r="K85" s="57"/>
      <c r="L85" s="57"/>
      <c r="M85" s="57"/>
      <c r="N85" s="57"/>
      <c r="O85" s="57"/>
      <c r="P85" s="58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/>
      <c r="AX85" s="57"/>
      <c r="AY85" s="57"/>
      <c r="AZ85" s="57"/>
      <c r="BA85" s="57"/>
      <c r="BB85" s="57"/>
      <c r="BC85" s="57"/>
      <c r="BD85" s="57"/>
      <c r="BE85" s="57"/>
      <c r="BF85" s="57"/>
      <c r="BG85" s="57"/>
      <c r="BH85" s="57"/>
      <c r="BI85" s="57"/>
      <c r="BJ85" s="57"/>
      <c r="BK85" s="57"/>
      <c r="BL85" s="57"/>
      <c r="BM85" s="57"/>
      <c r="BN85" s="57"/>
      <c r="BO85" s="57"/>
      <c r="BP85" s="57"/>
      <c r="BQ85" s="57"/>
      <c r="BR85" s="57"/>
      <c r="BS85" s="57"/>
      <c r="BT85" s="57"/>
      <c r="BU85" s="57"/>
      <c r="BV85" s="57"/>
      <c r="BW85" s="57"/>
      <c r="BX85" s="57"/>
      <c r="BY85" s="57"/>
      <c r="BZ85" s="57"/>
      <c r="CA85" s="57"/>
      <c r="CB85" s="57"/>
      <c r="CC85" s="57"/>
      <c r="CD85" s="57"/>
      <c r="CE85" s="57"/>
      <c r="CF85" s="57"/>
      <c r="CG85" s="57"/>
      <c r="CH85" s="57"/>
      <c r="CI85" s="57"/>
      <c r="CJ85" s="57"/>
      <c r="CK85" s="57"/>
      <c r="CL85" s="57"/>
      <c r="CM85" s="57"/>
      <c r="CN85" s="57"/>
      <c r="CO85" s="57"/>
      <c r="CP85" s="57"/>
      <c r="CQ85" s="57"/>
      <c r="CR85" s="57"/>
      <c r="CS85" s="57"/>
      <c r="CT85" s="57"/>
      <c r="CU85" s="57"/>
      <c r="CV85" s="57"/>
      <c r="CW85" s="57"/>
      <c r="CX85" s="57"/>
      <c r="CY85" s="57"/>
      <c r="CZ85" s="57"/>
      <c r="DA85" s="57"/>
      <c r="DB85" s="57"/>
      <c r="DC85" s="57"/>
      <c r="DD85" s="57"/>
      <c r="DE85" s="57"/>
      <c r="DF85" s="57"/>
      <c r="DG85" s="57"/>
      <c r="DH85" s="57"/>
      <c r="DI85" s="57"/>
      <c r="DJ85" s="57"/>
      <c r="DK85" s="57"/>
      <c r="DL85" s="57"/>
      <c r="DM85" s="57"/>
      <c r="DN85" s="57"/>
      <c r="DO85" s="57"/>
      <c r="DP85" s="57"/>
      <c r="DQ85" s="57"/>
      <c r="DR85" s="57"/>
      <c r="DS85" s="57"/>
      <c r="DT85" s="57"/>
      <c r="DU85" s="57"/>
      <c r="DV85" s="57"/>
      <c r="DW85" s="57"/>
      <c r="DX85" s="57"/>
      <c r="DY85" s="57"/>
      <c r="DZ85" s="57"/>
      <c r="EA85" s="57"/>
      <c r="EB85" s="57"/>
      <c r="EC85" s="57"/>
      <c r="ED85" s="57"/>
      <c r="EE85" s="57"/>
      <c r="EF85" s="57"/>
      <c r="EG85" s="57"/>
      <c r="EH85" s="57"/>
      <c r="EI85" s="57"/>
      <c r="EJ85" s="57"/>
      <c r="EK85" s="57"/>
      <c r="EL85" s="57"/>
      <c r="EM85" s="57"/>
      <c r="EN85" s="57"/>
      <c r="EO85" s="57"/>
      <c r="EP85" s="57"/>
      <c r="EQ85" s="57"/>
      <c r="ER85" s="57"/>
      <c r="ES85" s="57"/>
      <c r="ET85" s="57"/>
      <c r="EU85" s="57"/>
      <c r="EV85" s="57"/>
      <c r="EW85" s="57"/>
      <c r="EX85" s="57"/>
      <c r="EY85" s="57"/>
      <c r="EZ85" s="57"/>
      <c r="FA85" s="57"/>
      <c r="FB85" s="57"/>
      <c r="FC85" s="57"/>
      <c r="FD85" s="57"/>
      <c r="FE85" s="57"/>
      <c r="FF85" s="57"/>
      <c r="FG85" s="57"/>
      <c r="FH85" s="57"/>
      <c r="FI85" s="57"/>
      <c r="FJ85" s="57"/>
      <c r="FK85" s="57"/>
      <c r="FL85" s="57"/>
      <c r="FM85" s="57"/>
      <c r="FN85" s="57"/>
      <c r="FO85" s="57"/>
      <c r="FP85" s="57"/>
      <c r="FQ85" s="57"/>
      <c r="FR85" s="57"/>
      <c r="FS85" s="57"/>
      <c r="FT85" s="57"/>
      <c r="FU85" s="57"/>
      <c r="FV85" s="57"/>
      <c r="FW85" s="57"/>
      <c r="FX85" s="57"/>
      <c r="FY85" s="57"/>
      <c r="FZ85" s="57"/>
      <c r="GA85" s="57"/>
      <c r="GB85" s="57"/>
      <c r="GC85" s="57"/>
      <c r="GD85" s="57"/>
      <c r="GE85" s="57"/>
      <c r="GF85" s="57"/>
      <c r="GG85" s="57"/>
      <c r="GH85" s="57"/>
      <c r="GI85" s="57"/>
      <c r="GJ85" s="57"/>
      <c r="GK85" s="57"/>
      <c r="GL85" s="57"/>
      <c r="GM85" s="57"/>
      <c r="GN85" s="57"/>
      <c r="GO85" s="57"/>
      <c r="GP85" s="57"/>
      <c r="GQ85" s="57"/>
      <c r="GR85" s="57"/>
      <c r="GS85" s="57"/>
      <c r="GT85" s="57"/>
      <c r="GU85" s="57"/>
      <c r="GV85" s="57"/>
      <c r="GW85" s="57"/>
      <c r="GX85" s="57"/>
      <c r="GY85" s="57"/>
      <c r="GZ85" s="57"/>
      <c r="HA85" s="57"/>
      <c r="HB85" s="57"/>
      <c r="HC85" s="57"/>
      <c r="HD85" s="57"/>
      <c r="HE85" s="57"/>
      <c r="HF85" s="57"/>
      <c r="HG85" s="57"/>
      <c r="HH85" s="57"/>
      <c r="HI85" s="57"/>
      <c r="HJ85" s="57"/>
      <c r="HK85" s="57"/>
      <c r="HL85" s="57"/>
      <c r="HM85" s="57"/>
      <c r="HN85" s="57"/>
      <c r="HO85" s="57"/>
      <c r="HP85" s="57"/>
      <c r="HQ85" s="57"/>
      <c r="HR85" s="57"/>
      <c r="HS85" s="57"/>
      <c r="HT85" s="57"/>
      <c r="HU85" s="57"/>
      <c r="HV85" s="57"/>
      <c r="HW85" s="57"/>
      <c r="HX85" s="57"/>
      <c r="HY85" s="57"/>
      <c r="HZ85" s="57"/>
      <c r="IA85" s="57"/>
      <c r="IB85" s="57"/>
      <c r="IC85" s="57"/>
      <c r="ID85" s="57"/>
      <c r="IE85" s="57"/>
      <c r="IF85" s="57"/>
      <c r="IG85" s="57"/>
      <c r="IH85" s="57"/>
      <c r="II85" s="57"/>
      <c r="IJ85" s="57"/>
      <c r="IK85" s="57"/>
      <c r="IL85" s="57"/>
      <c r="IM85" s="57"/>
      <c r="IN85" s="57"/>
      <c r="IO85" s="57"/>
      <c r="IP85" s="57"/>
      <c r="IQ85" s="57"/>
      <c r="IR85" s="57"/>
      <c r="IS85" s="57"/>
      <c r="IT85" s="57"/>
      <c r="IU85" s="57"/>
    </row>
    <row r="86" spans="1:255" s="59" customFormat="1" ht="12" customHeight="1">
      <c r="A86" s="36"/>
      <c r="B86" s="73" t="s">
        <v>31</v>
      </c>
      <c r="C86" s="74" t="s">
        <v>45</v>
      </c>
      <c r="D86" s="75" t="s">
        <v>46</v>
      </c>
      <c r="E86" s="40"/>
      <c r="F86" s="40"/>
      <c r="G86" s="55"/>
      <c r="H86" s="56"/>
      <c r="I86" s="56"/>
      <c r="J86" s="57"/>
      <c r="K86" s="57"/>
      <c r="L86" s="57"/>
      <c r="M86" s="57"/>
      <c r="N86" s="57"/>
      <c r="O86" s="57"/>
      <c r="P86" s="58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57"/>
      <c r="BJ86" s="57"/>
      <c r="BK86" s="57"/>
      <c r="BL86" s="57"/>
      <c r="BM86" s="57"/>
      <c r="BN86" s="57"/>
      <c r="BO86" s="57"/>
      <c r="BP86" s="57"/>
      <c r="BQ86" s="57"/>
      <c r="BR86" s="57"/>
      <c r="BS86" s="57"/>
      <c r="BT86" s="57"/>
      <c r="BU86" s="57"/>
      <c r="BV86" s="57"/>
      <c r="BW86" s="57"/>
      <c r="BX86" s="57"/>
      <c r="BY86" s="57"/>
      <c r="BZ86" s="57"/>
      <c r="CA86" s="57"/>
      <c r="CB86" s="57"/>
      <c r="CC86" s="57"/>
      <c r="CD86" s="57"/>
      <c r="CE86" s="57"/>
      <c r="CF86" s="57"/>
      <c r="CG86" s="57"/>
      <c r="CH86" s="57"/>
      <c r="CI86" s="57"/>
      <c r="CJ86" s="57"/>
      <c r="CK86" s="57"/>
      <c r="CL86" s="57"/>
      <c r="CM86" s="57"/>
      <c r="CN86" s="57"/>
      <c r="CO86" s="57"/>
      <c r="CP86" s="57"/>
      <c r="CQ86" s="57"/>
      <c r="CR86" s="57"/>
      <c r="CS86" s="57"/>
      <c r="CT86" s="57"/>
      <c r="CU86" s="57"/>
      <c r="CV86" s="57"/>
      <c r="CW86" s="57"/>
      <c r="CX86" s="57"/>
      <c r="CY86" s="57"/>
      <c r="CZ86" s="57"/>
      <c r="DA86" s="57"/>
      <c r="DB86" s="57"/>
      <c r="DC86" s="57"/>
      <c r="DD86" s="57"/>
      <c r="DE86" s="57"/>
      <c r="DF86" s="57"/>
      <c r="DG86" s="57"/>
      <c r="DH86" s="57"/>
      <c r="DI86" s="57"/>
      <c r="DJ86" s="57"/>
      <c r="DK86" s="57"/>
      <c r="DL86" s="57"/>
      <c r="DM86" s="57"/>
      <c r="DN86" s="57"/>
      <c r="DO86" s="57"/>
      <c r="DP86" s="57"/>
      <c r="DQ86" s="57"/>
      <c r="DR86" s="57"/>
      <c r="DS86" s="57"/>
      <c r="DT86" s="57"/>
      <c r="DU86" s="57"/>
      <c r="DV86" s="57"/>
      <c r="DW86" s="57"/>
      <c r="DX86" s="57"/>
      <c r="DY86" s="57"/>
      <c r="DZ86" s="57"/>
      <c r="EA86" s="57"/>
      <c r="EB86" s="57"/>
      <c r="EC86" s="57"/>
      <c r="ED86" s="57"/>
      <c r="EE86" s="57"/>
      <c r="EF86" s="57"/>
      <c r="EG86" s="57"/>
      <c r="EH86" s="57"/>
      <c r="EI86" s="57"/>
      <c r="EJ86" s="57"/>
      <c r="EK86" s="57"/>
      <c r="EL86" s="57"/>
      <c r="EM86" s="57"/>
      <c r="EN86" s="57"/>
      <c r="EO86" s="57"/>
      <c r="EP86" s="57"/>
      <c r="EQ86" s="57"/>
      <c r="ER86" s="57"/>
      <c r="ES86" s="57"/>
      <c r="ET86" s="57"/>
      <c r="EU86" s="57"/>
      <c r="EV86" s="57"/>
      <c r="EW86" s="57"/>
      <c r="EX86" s="57"/>
      <c r="EY86" s="57"/>
      <c r="EZ86" s="57"/>
      <c r="FA86" s="57"/>
      <c r="FB86" s="57"/>
      <c r="FC86" s="57"/>
      <c r="FD86" s="57"/>
      <c r="FE86" s="57"/>
      <c r="FF86" s="57"/>
      <c r="FG86" s="57"/>
      <c r="FH86" s="57"/>
      <c r="FI86" s="57"/>
      <c r="FJ86" s="57"/>
      <c r="FK86" s="57"/>
      <c r="FL86" s="57"/>
      <c r="FM86" s="57"/>
      <c r="FN86" s="57"/>
      <c r="FO86" s="57"/>
      <c r="FP86" s="57"/>
      <c r="FQ86" s="57"/>
      <c r="FR86" s="57"/>
      <c r="FS86" s="57"/>
      <c r="FT86" s="57"/>
      <c r="FU86" s="57"/>
      <c r="FV86" s="57"/>
      <c r="FW86" s="57"/>
      <c r="FX86" s="57"/>
      <c r="FY86" s="57"/>
      <c r="FZ86" s="57"/>
      <c r="GA86" s="57"/>
      <c r="GB86" s="57"/>
      <c r="GC86" s="57"/>
      <c r="GD86" s="57"/>
      <c r="GE86" s="57"/>
      <c r="GF86" s="57"/>
      <c r="GG86" s="57"/>
      <c r="GH86" s="57"/>
      <c r="GI86" s="57"/>
      <c r="GJ86" s="57"/>
      <c r="GK86" s="57"/>
      <c r="GL86" s="57"/>
      <c r="GM86" s="57"/>
      <c r="GN86" s="57"/>
      <c r="GO86" s="57"/>
      <c r="GP86" s="57"/>
      <c r="GQ86" s="57"/>
      <c r="GR86" s="57"/>
      <c r="GS86" s="57"/>
      <c r="GT86" s="57"/>
      <c r="GU86" s="57"/>
      <c r="GV86" s="57"/>
      <c r="GW86" s="57"/>
      <c r="GX86" s="57"/>
      <c r="GY86" s="57"/>
      <c r="GZ86" s="57"/>
      <c r="HA86" s="57"/>
      <c r="HB86" s="57"/>
      <c r="HC86" s="57"/>
      <c r="HD86" s="57"/>
      <c r="HE86" s="57"/>
      <c r="HF86" s="57"/>
      <c r="HG86" s="57"/>
      <c r="HH86" s="57"/>
      <c r="HI86" s="57"/>
      <c r="HJ86" s="57"/>
      <c r="HK86" s="57"/>
      <c r="HL86" s="57"/>
      <c r="HM86" s="57"/>
      <c r="HN86" s="57"/>
      <c r="HO86" s="57"/>
      <c r="HP86" s="57"/>
      <c r="HQ86" s="57"/>
      <c r="HR86" s="57"/>
      <c r="HS86" s="57"/>
      <c r="HT86" s="57"/>
      <c r="HU86" s="57"/>
      <c r="HV86" s="57"/>
      <c r="HW86" s="57"/>
      <c r="HX86" s="57"/>
      <c r="HY86" s="57"/>
      <c r="HZ86" s="57"/>
      <c r="IA86" s="57"/>
      <c r="IB86" s="57"/>
      <c r="IC86" s="57"/>
      <c r="ID86" s="57"/>
      <c r="IE86" s="57"/>
      <c r="IF86" s="57"/>
      <c r="IG86" s="57"/>
      <c r="IH86" s="57"/>
      <c r="II86" s="57"/>
      <c r="IJ86" s="57"/>
      <c r="IK86" s="57"/>
      <c r="IL86" s="57"/>
      <c r="IM86" s="57"/>
      <c r="IN86" s="57"/>
      <c r="IO86" s="57"/>
      <c r="IP86" s="57"/>
      <c r="IQ86" s="57"/>
      <c r="IR86" s="57"/>
      <c r="IS86" s="57"/>
      <c r="IT86" s="57"/>
      <c r="IU86" s="57"/>
    </row>
    <row r="87" spans="1:255" s="59" customFormat="1" ht="12" customHeight="1">
      <c r="A87" s="36"/>
      <c r="B87" s="76" t="s">
        <v>47</v>
      </c>
      <c r="C87" s="83">
        <v>4650000</v>
      </c>
      <c r="D87" s="77">
        <f>(C87/C93)</f>
        <v>0.35889092054594951</v>
      </c>
      <c r="E87" s="40"/>
      <c r="F87" s="40"/>
      <c r="G87" s="55"/>
      <c r="H87" s="56"/>
      <c r="I87" s="56"/>
      <c r="J87" s="57"/>
      <c r="K87" s="57"/>
      <c r="L87" s="57"/>
      <c r="M87" s="57"/>
      <c r="N87" s="57"/>
      <c r="O87" s="57"/>
      <c r="P87" s="58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7"/>
      <c r="BA87" s="57"/>
      <c r="BB87" s="57"/>
      <c r="BC87" s="57"/>
      <c r="BD87" s="57"/>
      <c r="BE87" s="57"/>
      <c r="BF87" s="57"/>
      <c r="BG87" s="57"/>
      <c r="BH87" s="57"/>
      <c r="BI87" s="57"/>
      <c r="BJ87" s="57"/>
      <c r="BK87" s="57"/>
      <c r="BL87" s="57"/>
      <c r="BM87" s="57"/>
      <c r="BN87" s="57"/>
      <c r="BO87" s="57"/>
      <c r="BP87" s="57"/>
      <c r="BQ87" s="57"/>
      <c r="BR87" s="57"/>
      <c r="BS87" s="57"/>
      <c r="BT87" s="57"/>
      <c r="BU87" s="57"/>
      <c r="BV87" s="57"/>
      <c r="BW87" s="57"/>
      <c r="BX87" s="57"/>
      <c r="BY87" s="57"/>
      <c r="BZ87" s="57"/>
      <c r="CA87" s="57"/>
      <c r="CB87" s="57"/>
      <c r="CC87" s="57"/>
      <c r="CD87" s="57"/>
      <c r="CE87" s="57"/>
      <c r="CF87" s="57"/>
      <c r="CG87" s="57"/>
      <c r="CH87" s="57"/>
      <c r="CI87" s="57"/>
      <c r="CJ87" s="57"/>
      <c r="CK87" s="57"/>
      <c r="CL87" s="57"/>
      <c r="CM87" s="57"/>
      <c r="CN87" s="57"/>
      <c r="CO87" s="57"/>
      <c r="CP87" s="57"/>
      <c r="CQ87" s="57"/>
      <c r="CR87" s="57"/>
      <c r="CS87" s="57"/>
      <c r="CT87" s="57"/>
      <c r="CU87" s="57"/>
      <c r="CV87" s="57"/>
      <c r="CW87" s="57"/>
      <c r="CX87" s="57"/>
      <c r="CY87" s="57"/>
      <c r="CZ87" s="57"/>
      <c r="DA87" s="57"/>
      <c r="DB87" s="57"/>
      <c r="DC87" s="57"/>
      <c r="DD87" s="57"/>
      <c r="DE87" s="57"/>
      <c r="DF87" s="57"/>
      <c r="DG87" s="57"/>
      <c r="DH87" s="57"/>
      <c r="DI87" s="57"/>
      <c r="DJ87" s="57"/>
      <c r="DK87" s="57"/>
      <c r="DL87" s="57"/>
      <c r="DM87" s="57"/>
      <c r="DN87" s="57"/>
      <c r="DO87" s="57"/>
      <c r="DP87" s="57"/>
      <c r="DQ87" s="57"/>
      <c r="DR87" s="57"/>
      <c r="DS87" s="57"/>
      <c r="DT87" s="57"/>
      <c r="DU87" s="57"/>
      <c r="DV87" s="57"/>
      <c r="DW87" s="57"/>
      <c r="DX87" s="57"/>
      <c r="DY87" s="57"/>
      <c r="DZ87" s="57"/>
      <c r="EA87" s="57"/>
      <c r="EB87" s="57"/>
      <c r="EC87" s="57"/>
      <c r="ED87" s="57"/>
      <c r="EE87" s="57"/>
      <c r="EF87" s="57"/>
      <c r="EG87" s="57"/>
      <c r="EH87" s="57"/>
      <c r="EI87" s="57"/>
      <c r="EJ87" s="57"/>
      <c r="EK87" s="57"/>
      <c r="EL87" s="57"/>
      <c r="EM87" s="57"/>
      <c r="EN87" s="57"/>
      <c r="EO87" s="57"/>
      <c r="EP87" s="57"/>
      <c r="EQ87" s="57"/>
      <c r="ER87" s="57"/>
      <c r="ES87" s="57"/>
      <c r="ET87" s="57"/>
      <c r="EU87" s="57"/>
      <c r="EV87" s="57"/>
      <c r="EW87" s="57"/>
      <c r="EX87" s="57"/>
      <c r="EY87" s="57"/>
      <c r="EZ87" s="57"/>
      <c r="FA87" s="57"/>
      <c r="FB87" s="57"/>
      <c r="FC87" s="57"/>
      <c r="FD87" s="57"/>
      <c r="FE87" s="57"/>
      <c r="FF87" s="57"/>
      <c r="FG87" s="57"/>
      <c r="FH87" s="57"/>
      <c r="FI87" s="57"/>
      <c r="FJ87" s="57"/>
      <c r="FK87" s="57"/>
      <c r="FL87" s="57"/>
      <c r="FM87" s="57"/>
      <c r="FN87" s="57"/>
      <c r="FO87" s="57"/>
      <c r="FP87" s="57"/>
      <c r="FQ87" s="57"/>
      <c r="FR87" s="57"/>
      <c r="FS87" s="57"/>
      <c r="FT87" s="57"/>
      <c r="FU87" s="57"/>
      <c r="FV87" s="57"/>
      <c r="FW87" s="57"/>
      <c r="FX87" s="57"/>
      <c r="FY87" s="57"/>
      <c r="FZ87" s="57"/>
      <c r="GA87" s="57"/>
      <c r="GB87" s="57"/>
      <c r="GC87" s="57"/>
      <c r="GD87" s="57"/>
      <c r="GE87" s="57"/>
      <c r="GF87" s="57"/>
      <c r="GG87" s="57"/>
      <c r="GH87" s="57"/>
      <c r="GI87" s="57"/>
      <c r="GJ87" s="57"/>
      <c r="GK87" s="57"/>
      <c r="GL87" s="57"/>
      <c r="GM87" s="57"/>
      <c r="GN87" s="57"/>
      <c r="GO87" s="57"/>
      <c r="GP87" s="57"/>
      <c r="GQ87" s="57"/>
      <c r="GR87" s="57"/>
      <c r="GS87" s="57"/>
      <c r="GT87" s="57"/>
      <c r="GU87" s="57"/>
      <c r="GV87" s="57"/>
      <c r="GW87" s="57"/>
      <c r="GX87" s="57"/>
      <c r="GY87" s="57"/>
      <c r="GZ87" s="57"/>
      <c r="HA87" s="57"/>
      <c r="HB87" s="57"/>
      <c r="HC87" s="57"/>
      <c r="HD87" s="57"/>
      <c r="HE87" s="57"/>
      <c r="HF87" s="57"/>
      <c r="HG87" s="57"/>
      <c r="HH87" s="57"/>
      <c r="HI87" s="57"/>
      <c r="HJ87" s="57"/>
      <c r="HK87" s="57"/>
      <c r="HL87" s="57"/>
      <c r="HM87" s="57"/>
      <c r="HN87" s="57"/>
      <c r="HO87" s="57"/>
      <c r="HP87" s="57"/>
      <c r="HQ87" s="57"/>
      <c r="HR87" s="57"/>
      <c r="HS87" s="57"/>
      <c r="HT87" s="57"/>
      <c r="HU87" s="57"/>
      <c r="HV87" s="57"/>
      <c r="HW87" s="57"/>
      <c r="HX87" s="57"/>
      <c r="HY87" s="57"/>
      <c r="HZ87" s="57"/>
      <c r="IA87" s="57"/>
      <c r="IB87" s="57"/>
      <c r="IC87" s="57"/>
      <c r="ID87" s="57"/>
      <c r="IE87" s="57"/>
      <c r="IF87" s="57"/>
      <c r="IG87" s="57"/>
      <c r="IH87" s="57"/>
      <c r="II87" s="57"/>
      <c r="IJ87" s="57"/>
      <c r="IK87" s="57"/>
      <c r="IL87" s="57"/>
      <c r="IM87" s="57"/>
      <c r="IN87" s="57"/>
      <c r="IO87" s="57"/>
      <c r="IP87" s="57"/>
      <c r="IQ87" s="57"/>
      <c r="IR87" s="57"/>
      <c r="IS87" s="57"/>
      <c r="IT87" s="57"/>
      <c r="IU87" s="57"/>
    </row>
    <row r="88" spans="1:255" s="59" customFormat="1" ht="12" customHeight="1">
      <c r="A88" s="36"/>
      <c r="B88" s="76" t="s">
        <v>48</v>
      </c>
      <c r="C88" s="78">
        <v>0</v>
      </c>
      <c r="D88" s="77">
        <v>0</v>
      </c>
      <c r="E88" s="40"/>
      <c r="F88" s="40"/>
      <c r="G88" s="55"/>
      <c r="H88" s="56"/>
      <c r="I88" s="56"/>
      <c r="J88" s="57"/>
      <c r="K88" s="57"/>
      <c r="L88" s="57"/>
      <c r="M88" s="57"/>
      <c r="N88" s="57"/>
      <c r="O88" s="57"/>
      <c r="P88" s="58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  <c r="BH88" s="57"/>
      <c r="BI88" s="57"/>
      <c r="BJ88" s="57"/>
      <c r="BK88" s="57"/>
      <c r="BL88" s="57"/>
      <c r="BM88" s="57"/>
      <c r="BN88" s="57"/>
      <c r="BO88" s="57"/>
      <c r="BP88" s="57"/>
      <c r="BQ88" s="57"/>
      <c r="BR88" s="57"/>
      <c r="BS88" s="57"/>
      <c r="BT88" s="57"/>
      <c r="BU88" s="57"/>
      <c r="BV88" s="57"/>
      <c r="BW88" s="57"/>
      <c r="BX88" s="57"/>
      <c r="BY88" s="57"/>
      <c r="BZ88" s="57"/>
      <c r="CA88" s="57"/>
      <c r="CB88" s="57"/>
      <c r="CC88" s="57"/>
      <c r="CD88" s="57"/>
      <c r="CE88" s="57"/>
      <c r="CF88" s="57"/>
      <c r="CG88" s="57"/>
      <c r="CH88" s="57"/>
      <c r="CI88" s="57"/>
      <c r="CJ88" s="57"/>
      <c r="CK88" s="57"/>
      <c r="CL88" s="57"/>
      <c r="CM88" s="57"/>
      <c r="CN88" s="57"/>
      <c r="CO88" s="57"/>
      <c r="CP88" s="57"/>
      <c r="CQ88" s="57"/>
      <c r="CR88" s="57"/>
      <c r="CS88" s="57"/>
      <c r="CT88" s="57"/>
      <c r="CU88" s="57"/>
      <c r="CV88" s="57"/>
      <c r="CW88" s="57"/>
      <c r="CX88" s="57"/>
      <c r="CY88" s="57"/>
      <c r="CZ88" s="57"/>
      <c r="DA88" s="57"/>
      <c r="DB88" s="57"/>
      <c r="DC88" s="57"/>
      <c r="DD88" s="57"/>
      <c r="DE88" s="57"/>
      <c r="DF88" s="57"/>
      <c r="DG88" s="57"/>
      <c r="DH88" s="57"/>
      <c r="DI88" s="57"/>
      <c r="DJ88" s="57"/>
      <c r="DK88" s="57"/>
      <c r="DL88" s="57"/>
      <c r="DM88" s="57"/>
      <c r="DN88" s="57"/>
      <c r="DO88" s="57"/>
      <c r="DP88" s="57"/>
      <c r="DQ88" s="57"/>
      <c r="DR88" s="57"/>
      <c r="DS88" s="57"/>
      <c r="DT88" s="57"/>
      <c r="DU88" s="57"/>
      <c r="DV88" s="57"/>
      <c r="DW88" s="57"/>
      <c r="DX88" s="57"/>
      <c r="DY88" s="57"/>
      <c r="DZ88" s="57"/>
      <c r="EA88" s="57"/>
      <c r="EB88" s="57"/>
      <c r="EC88" s="57"/>
      <c r="ED88" s="57"/>
      <c r="EE88" s="57"/>
      <c r="EF88" s="57"/>
      <c r="EG88" s="57"/>
      <c r="EH88" s="57"/>
      <c r="EI88" s="57"/>
      <c r="EJ88" s="57"/>
      <c r="EK88" s="57"/>
      <c r="EL88" s="57"/>
      <c r="EM88" s="57"/>
      <c r="EN88" s="57"/>
      <c r="EO88" s="57"/>
      <c r="EP88" s="57"/>
      <c r="EQ88" s="57"/>
      <c r="ER88" s="57"/>
      <c r="ES88" s="57"/>
      <c r="ET88" s="57"/>
      <c r="EU88" s="57"/>
      <c r="EV88" s="57"/>
      <c r="EW88" s="57"/>
      <c r="EX88" s="57"/>
      <c r="EY88" s="57"/>
      <c r="EZ88" s="57"/>
      <c r="FA88" s="57"/>
      <c r="FB88" s="57"/>
      <c r="FC88" s="57"/>
      <c r="FD88" s="57"/>
      <c r="FE88" s="57"/>
      <c r="FF88" s="57"/>
      <c r="FG88" s="57"/>
      <c r="FH88" s="57"/>
      <c r="FI88" s="57"/>
      <c r="FJ88" s="57"/>
      <c r="FK88" s="57"/>
      <c r="FL88" s="57"/>
      <c r="FM88" s="57"/>
      <c r="FN88" s="57"/>
      <c r="FO88" s="57"/>
      <c r="FP88" s="57"/>
      <c r="FQ88" s="57"/>
      <c r="FR88" s="57"/>
      <c r="FS88" s="57"/>
      <c r="FT88" s="57"/>
      <c r="FU88" s="57"/>
      <c r="FV88" s="57"/>
      <c r="FW88" s="57"/>
      <c r="FX88" s="57"/>
      <c r="FY88" s="57"/>
      <c r="FZ88" s="57"/>
      <c r="GA88" s="57"/>
      <c r="GB88" s="57"/>
      <c r="GC88" s="57"/>
      <c r="GD88" s="57"/>
      <c r="GE88" s="57"/>
      <c r="GF88" s="57"/>
      <c r="GG88" s="57"/>
      <c r="GH88" s="57"/>
      <c r="GI88" s="57"/>
      <c r="GJ88" s="57"/>
      <c r="GK88" s="57"/>
      <c r="GL88" s="57"/>
      <c r="GM88" s="57"/>
      <c r="GN88" s="57"/>
      <c r="GO88" s="57"/>
      <c r="GP88" s="57"/>
      <c r="GQ88" s="57"/>
      <c r="GR88" s="57"/>
      <c r="GS88" s="57"/>
      <c r="GT88" s="57"/>
      <c r="GU88" s="57"/>
      <c r="GV88" s="57"/>
      <c r="GW88" s="57"/>
      <c r="GX88" s="57"/>
      <c r="GY88" s="57"/>
      <c r="GZ88" s="57"/>
      <c r="HA88" s="57"/>
      <c r="HB88" s="57"/>
      <c r="HC88" s="57"/>
      <c r="HD88" s="57"/>
      <c r="HE88" s="57"/>
      <c r="HF88" s="57"/>
      <c r="HG88" s="57"/>
      <c r="HH88" s="57"/>
      <c r="HI88" s="57"/>
      <c r="HJ88" s="57"/>
      <c r="HK88" s="57"/>
      <c r="HL88" s="57"/>
      <c r="HM88" s="57"/>
      <c r="HN88" s="57"/>
      <c r="HO88" s="57"/>
      <c r="HP88" s="57"/>
      <c r="HQ88" s="57"/>
      <c r="HR88" s="57"/>
      <c r="HS88" s="57"/>
      <c r="HT88" s="57"/>
      <c r="HU88" s="57"/>
      <c r="HV88" s="57"/>
      <c r="HW88" s="57"/>
      <c r="HX88" s="57"/>
      <c r="HY88" s="57"/>
      <c r="HZ88" s="57"/>
      <c r="IA88" s="57"/>
      <c r="IB88" s="57"/>
      <c r="IC88" s="57"/>
      <c r="ID88" s="57"/>
      <c r="IE88" s="57"/>
      <c r="IF88" s="57"/>
      <c r="IG88" s="57"/>
      <c r="IH88" s="57"/>
      <c r="II88" s="57"/>
      <c r="IJ88" s="57"/>
      <c r="IK88" s="57"/>
      <c r="IL88" s="57"/>
      <c r="IM88" s="57"/>
      <c r="IN88" s="57"/>
      <c r="IO88" s="57"/>
      <c r="IP88" s="57"/>
      <c r="IQ88" s="57"/>
      <c r="IR88" s="57"/>
      <c r="IS88" s="57"/>
      <c r="IT88" s="57"/>
      <c r="IU88" s="57"/>
    </row>
    <row r="89" spans="1:255" s="59" customFormat="1" ht="12" customHeight="1">
      <c r="A89" s="36"/>
      <c r="B89" s="76" t="s">
        <v>49</v>
      </c>
      <c r="C89" s="79">
        <v>139500</v>
      </c>
      <c r="D89" s="77">
        <f>(C89/C93)</f>
        <v>1.0766727616378485E-2</v>
      </c>
      <c r="E89" s="40"/>
      <c r="F89" s="40"/>
      <c r="G89" s="55"/>
      <c r="H89" s="56"/>
      <c r="I89" s="56"/>
      <c r="J89" s="57"/>
      <c r="K89" s="57"/>
      <c r="L89" s="57"/>
      <c r="M89" s="57"/>
      <c r="N89" s="57"/>
      <c r="O89" s="57"/>
      <c r="P89" s="58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  <c r="BA89" s="57"/>
      <c r="BB89" s="57"/>
      <c r="BC89" s="57"/>
      <c r="BD89" s="57"/>
      <c r="BE89" s="57"/>
      <c r="BF89" s="57"/>
      <c r="BG89" s="57"/>
      <c r="BH89" s="57"/>
      <c r="BI89" s="57"/>
      <c r="BJ89" s="57"/>
      <c r="BK89" s="57"/>
      <c r="BL89" s="57"/>
      <c r="BM89" s="57"/>
      <c r="BN89" s="57"/>
      <c r="BO89" s="57"/>
      <c r="BP89" s="57"/>
      <c r="BQ89" s="57"/>
      <c r="BR89" s="57"/>
      <c r="BS89" s="57"/>
      <c r="BT89" s="57"/>
      <c r="BU89" s="57"/>
      <c r="BV89" s="57"/>
      <c r="BW89" s="57"/>
      <c r="BX89" s="57"/>
      <c r="BY89" s="57"/>
      <c r="BZ89" s="57"/>
      <c r="CA89" s="57"/>
      <c r="CB89" s="57"/>
      <c r="CC89" s="57"/>
      <c r="CD89" s="57"/>
      <c r="CE89" s="57"/>
      <c r="CF89" s="57"/>
      <c r="CG89" s="57"/>
      <c r="CH89" s="57"/>
      <c r="CI89" s="57"/>
      <c r="CJ89" s="57"/>
      <c r="CK89" s="57"/>
      <c r="CL89" s="57"/>
      <c r="CM89" s="57"/>
      <c r="CN89" s="57"/>
      <c r="CO89" s="57"/>
      <c r="CP89" s="57"/>
      <c r="CQ89" s="57"/>
      <c r="CR89" s="57"/>
      <c r="CS89" s="57"/>
      <c r="CT89" s="57"/>
      <c r="CU89" s="57"/>
      <c r="CV89" s="57"/>
      <c r="CW89" s="57"/>
      <c r="CX89" s="57"/>
      <c r="CY89" s="57"/>
      <c r="CZ89" s="57"/>
      <c r="DA89" s="57"/>
      <c r="DB89" s="57"/>
      <c r="DC89" s="57"/>
      <c r="DD89" s="57"/>
      <c r="DE89" s="57"/>
      <c r="DF89" s="57"/>
      <c r="DG89" s="57"/>
      <c r="DH89" s="57"/>
      <c r="DI89" s="57"/>
      <c r="DJ89" s="57"/>
      <c r="DK89" s="57"/>
      <c r="DL89" s="57"/>
      <c r="DM89" s="57"/>
      <c r="DN89" s="57"/>
      <c r="DO89" s="57"/>
      <c r="DP89" s="57"/>
      <c r="DQ89" s="57"/>
      <c r="DR89" s="57"/>
      <c r="DS89" s="57"/>
      <c r="DT89" s="57"/>
      <c r="DU89" s="57"/>
      <c r="DV89" s="57"/>
      <c r="DW89" s="57"/>
      <c r="DX89" s="57"/>
      <c r="DY89" s="57"/>
      <c r="DZ89" s="57"/>
      <c r="EA89" s="57"/>
      <c r="EB89" s="57"/>
      <c r="EC89" s="57"/>
      <c r="ED89" s="57"/>
      <c r="EE89" s="57"/>
      <c r="EF89" s="57"/>
      <c r="EG89" s="57"/>
      <c r="EH89" s="57"/>
      <c r="EI89" s="57"/>
      <c r="EJ89" s="57"/>
      <c r="EK89" s="57"/>
      <c r="EL89" s="57"/>
      <c r="EM89" s="57"/>
      <c r="EN89" s="57"/>
      <c r="EO89" s="57"/>
      <c r="EP89" s="57"/>
      <c r="EQ89" s="57"/>
      <c r="ER89" s="57"/>
      <c r="ES89" s="57"/>
      <c r="ET89" s="57"/>
      <c r="EU89" s="57"/>
      <c r="EV89" s="57"/>
      <c r="EW89" s="57"/>
      <c r="EX89" s="57"/>
      <c r="EY89" s="57"/>
      <c r="EZ89" s="57"/>
      <c r="FA89" s="57"/>
      <c r="FB89" s="57"/>
      <c r="FC89" s="57"/>
      <c r="FD89" s="57"/>
      <c r="FE89" s="57"/>
      <c r="FF89" s="57"/>
      <c r="FG89" s="57"/>
      <c r="FH89" s="57"/>
      <c r="FI89" s="57"/>
      <c r="FJ89" s="57"/>
      <c r="FK89" s="57"/>
      <c r="FL89" s="57"/>
      <c r="FM89" s="57"/>
      <c r="FN89" s="57"/>
      <c r="FO89" s="57"/>
      <c r="FP89" s="57"/>
      <c r="FQ89" s="57"/>
      <c r="FR89" s="57"/>
      <c r="FS89" s="57"/>
      <c r="FT89" s="57"/>
      <c r="FU89" s="57"/>
      <c r="FV89" s="57"/>
      <c r="FW89" s="57"/>
      <c r="FX89" s="57"/>
      <c r="FY89" s="57"/>
      <c r="FZ89" s="57"/>
      <c r="GA89" s="57"/>
      <c r="GB89" s="57"/>
      <c r="GC89" s="57"/>
      <c r="GD89" s="57"/>
      <c r="GE89" s="57"/>
      <c r="GF89" s="57"/>
      <c r="GG89" s="57"/>
      <c r="GH89" s="57"/>
      <c r="GI89" s="57"/>
      <c r="GJ89" s="57"/>
      <c r="GK89" s="57"/>
      <c r="GL89" s="57"/>
      <c r="GM89" s="57"/>
      <c r="GN89" s="57"/>
      <c r="GO89" s="57"/>
      <c r="GP89" s="57"/>
      <c r="GQ89" s="57"/>
      <c r="GR89" s="57"/>
      <c r="GS89" s="57"/>
      <c r="GT89" s="57"/>
      <c r="GU89" s="57"/>
      <c r="GV89" s="57"/>
      <c r="GW89" s="57"/>
      <c r="GX89" s="57"/>
      <c r="GY89" s="57"/>
      <c r="GZ89" s="57"/>
      <c r="HA89" s="57"/>
      <c r="HB89" s="57"/>
      <c r="HC89" s="57"/>
      <c r="HD89" s="57"/>
      <c r="HE89" s="57"/>
      <c r="HF89" s="57"/>
      <c r="HG89" s="57"/>
      <c r="HH89" s="57"/>
      <c r="HI89" s="57"/>
      <c r="HJ89" s="57"/>
      <c r="HK89" s="57"/>
      <c r="HL89" s="57"/>
      <c r="HM89" s="57"/>
      <c r="HN89" s="57"/>
      <c r="HO89" s="57"/>
      <c r="HP89" s="57"/>
      <c r="HQ89" s="57"/>
      <c r="HR89" s="57"/>
      <c r="HS89" s="57"/>
      <c r="HT89" s="57"/>
      <c r="HU89" s="57"/>
      <c r="HV89" s="57"/>
      <c r="HW89" s="57"/>
      <c r="HX89" s="57"/>
      <c r="HY89" s="57"/>
      <c r="HZ89" s="57"/>
      <c r="IA89" s="57"/>
      <c r="IB89" s="57"/>
      <c r="IC89" s="57"/>
      <c r="ID89" s="57"/>
      <c r="IE89" s="57"/>
      <c r="IF89" s="57"/>
      <c r="IG89" s="57"/>
      <c r="IH89" s="57"/>
      <c r="II89" s="57"/>
      <c r="IJ89" s="57"/>
      <c r="IK89" s="57"/>
      <c r="IL89" s="57"/>
      <c r="IM89" s="57"/>
      <c r="IN89" s="57"/>
      <c r="IO89" s="57"/>
      <c r="IP89" s="57"/>
      <c r="IQ89" s="57"/>
      <c r="IR89" s="57"/>
      <c r="IS89" s="57"/>
      <c r="IT89" s="57"/>
      <c r="IU89" s="57"/>
    </row>
    <row r="90" spans="1:255" s="59" customFormat="1" ht="12" customHeight="1">
      <c r="A90" s="36"/>
      <c r="B90" s="76" t="s">
        <v>26</v>
      </c>
      <c r="C90" s="79">
        <v>7385103</v>
      </c>
      <c r="D90" s="77">
        <f>(C90/C93)</f>
        <v>0.56998847612831249</v>
      </c>
      <c r="E90" s="40"/>
      <c r="F90" s="40"/>
      <c r="G90" s="55"/>
      <c r="H90" s="56"/>
      <c r="I90" s="56"/>
      <c r="J90" s="57"/>
      <c r="K90" s="57"/>
      <c r="L90" s="57"/>
      <c r="M90" s="57"/>
      <c r="N90" s="57"/>
      <c r="O90" s="57"/>
      <c r="P90" s="58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  <c r="AW90" s="57"/>
      <c r="AX90" s="57"/>
      <c r="AY90" s="57"/>
      <c r="AZ90" s="57"/>
      <c r="BA90" s="57"/>
      <c r="BB90" s="57"/>
      <c r="BC90" s="57"/>
      <c r="BD90" s="57"/>
      <c r="BE90" s="57"/>
      <c r="BF90" s="57"/>
      <c r="BG90" s="57"/>
      <c r="BH90" s="57"/>
      <c r="BI90" s="57"/>
      <c r="BJ90" s="57"/>
      <c r="BK90" s="57"/>
      <c r="BL90" s="57"/>
      <c r="BM90" s="57"/>
      <c r="BN90" s="57"/>
      <c r="BO90" s="57"/>
      <c r="BP90" s="57"/>
      <c r="BQ90" s="57"/>
      <c r="BR90" s="57"/>
      <c r="BS90" s="57"/>
      <c r="BT90" s="57"/>
      <c r="BU90" s="57"/>
      <c r="BV90" s="57"/>
      <c r="BW90" s="57"/>
      <c r="BX90" s="57"/>
      <c r="BY90" s="57"/>
      <c r="BZ90" s="57"/>
      <c r="CA90" s="57"/>
      <c r="CB90" s="57"/>
      <c r="CC90" s="57"/>
      <c r="CD90" s="57"/>
      <c r="CE90" s="57"/>
      <c r="CF90" s="57"/>
      <c r="CG90" s="57"/>
      <c r="CH90" s="57"/>
      <c r="CI90" s="57"/>
      <c r="CJ90" s="57"/>
      <c r="CK90" s="57"/>
      <c r="CL90" s="57"/>
      <c r="CM90" s="57"/>
      <c r="CN90" s="57"/>
      <c r="CO90" s="57"/>
      <c r="CP90" s="57"/>
      <c r="CQ90" s="57"/>
      <c r="CR90" s="57"/>
      <c r="CS90" s="57"/>
      <c r="CT90" s="57"/>
      <c r="CU90" s="57"/>
      <c r="CV90" s="57"/>
      <c r="CW90" s="57"/>
      <c r="CX90" s="57"/>
      <c r="CY90" s="57"/>
      <c r="CZ90" s="57"/>
      <c r="DA90" s="57"/>
      <c r="DB90" s="57"/>
      <c r="DC90" s="57"/>
      <c r="DD90" s="57"/>
      <c r="DE90" s="57"/>
      <c r="DF90" s="57"/>
      <c r="DG90" s="57"/>
      <c r="DH90" s="57"/>
      <c r="DI90" s="57"/>
      <c r="DJ90" s="57"/>
      <c r="DK90" s="57"/>
      <c r="DL90" s="57"/>
      <c r="DM90" s="57"/>
      <c r="DN90" s="57"/>
      <c r="DO90" s="57"/>
      <c r="DP90" s="57"/>
      <c r="DQ90" s="57"/>
      <c r="DR90" s="57"/>
      <c r="DS90" s="57"/>
      <c r="DT90" s="57"/>
      <c r="DU90" s="57"/>
      <c r="DV90" s="57"/>
      <c r="DW90" s="57"/>
      <c r="DX90" s="57"/>
      <c r="DY90" s="57"/>
      <c r="DZ90" s="57"/>
      <c r="EA90" s="57"/>
      <c r="EB90" s="57"/>
      <c r="EC90" s="57"/>
      <c r="ED90" s="57"/>
      <c r="EE90" s="57"/>
      <c r="EF90" s="57"/>
      <c r="EG90" s="57"/>
      <c r="EH90" s="57"/>
      <c r="EI90" s="57"/>
      <c r="EJ90" s="57"/>
      <c r="EK90" s="57"/>
      <c r="EL90" s="57"/>
      <c r="EM90" s="57"/>
      <c r="EN90" s="57"/>
      <c r="EO90" s="57"/>
      <c r="EP90" s="57"/>
      <c r="EQ90" s="57"/>
      <c r="ER90" s="57"/>
      <c r="ES90" s="57"/>
      <c r="ET90" s="57"/>
      <c r="EU90" s="57"/>
      <c r="EV90" s="57"/>
      <c r="EW90" s="57"/>
      <c r="EX90" s="57"/>
      <c r="EY90" s="57"/>
      <c r="EZ90" s="57"/>
      <c r="FA90" s="57"/>
      <c r="FB90" s="57"/>
      <c r="FC90" s="57"/>
      <c r="FD90" s="57"/>
      <c r="FE90" s="57"/>
      <c r="FF90" s="57"/>
      <c r="FG90" s="57"/>
      <c r="FH90" s="57"/>
      <c r="FI90" s="57"/>
      <c r="FJ90" s="57"/>
      <c r="FK90" s="57"/>
      <c r="FL90" s="57"/>
      <c r="FM90" s="57"/>
      <c r="FN90" s="57"/>
      <c r="FO90" s="57"/>
      <c r="FP90" s="57"/>
      <c r="FQ90" s="57"/>
      <c r="FR90" s="57"/>
      <c r="FS90" s="57"/>
      <c r="FT90" s="57"/>
      <c r="FU90" s="57"/>
      <c r="FV90" s="57"/>
      <c r="FW90" s="57"/>
      <c r="FX90" s="57"/>
      <c r="FY90" s="57"/>
      <c r="FZ90" s="57"/>
      <c r="GA90" s="57"/>
      <c r="GB90" s="57"/>
      <c r="GC90" s="57"/>
      <c r="GD90" s="57"/>
      <c r="GE90" s="57"/>
      <c r="GF90" s="57"/>
      <c r="GG90" s="57"/>
      <c r="GH90" s="57"/>
      <c r="GI90" s="57"/>
      <c r="GJ90" s="57"/>
      <c r="GK90" s="57"/>
      <c r="GL90" s="57"/>
      <c r="GM90" s="57"/>
      <c r="GN90" s="57"/>
      <c r="GO90" s="57"/>
      <c r="GP90" s="57"/>
      <c r="GQ90" s="57"/>
      <c r="GR90" s="57"/>
      <c r="GS90" s="57"/>
      <c r="GT90" s="57"/>
      <c r="GU90" s="57"/>
      <c r="GV90" s="57"/>
      <c r="GW90" s="57"/>
      <c r="GX90" s="57"/>
      <c r="GY90" s="57"/>
      <c r="GZ90" s="57"/>
      <c r="HA90" s="57"/>
      <c r="HB90" s="57"/>
      <c r="HC90" s="57"/>
      <c r="HD90" s="57"/>
      <c r="HE90" s="57"/>
      <c r="HF90" s="57"/>
      <c r="HG90" s="57"/>
      <c r="HH90" s="57"/>
      <c r="HI90" s="57"/>
      <c r="HJ90" s="57"/>
      <c r="HK90" s="57"/>
      <c r="HL90" s="57"/>
      <c r="HM90" s="57"/>
      <c r="HN90" s="57"/>
      <c r="HO90" s="57"/>
      <c r="HP90" s="57"/>
      <c r="HQ90" s="57"/>
      <c r="HR90" s="57"/>
      <c r="HS90" s="57"/>
      <c r="HT90" s="57"/>
      <c r="HU90" s="57"/>
      <c r="HV90" s="57"/>
      <c r="HW90" s="57"/>
      <c r="HX90" s="57"/>
      <c r="HY90" s="57"/>
      <c r="HZ90" s="57"/>
      <c r="IA90" s="57"/>
      <c r="IB90" s="57"/>
      <c r="IC90" s="57"/>
      <c r="ID90" s="57"/>
      <c r="IE90" s="57"/>
      <c r="IF90" s="57"/>
      <c r="IG90" s="57"/>
      <c r="IH90" s="57"/>
      <c r="II90" s="57"/>
      <c r="IJ90" s="57"/>
      <c r="IK90" s="57"/>
      <c r="IL90" s="57"/>
      <c r="IM90" s="57"/>
      <c r="IN90" s="57"/>
      <c r="IO90" s="57"/>
      <c r="IP90" s="57"/>
      <c r="IQ90" s="57"/>
      <c r="IR90" s="57"/>
      <c r="IS90" s="57"/>
      <c r="IT90" s="57"/>
      <c r="IU90" s="57"/>
    </row>
    <row r="91" spans="1:255" s="59" customFormat="1" ht="12" customHeight="1">
      <c r="A91" s="36"/>
      <c r="B91" s="76" t="s">
        <v>50</v>
      </c>
      <c r="C91" s="80">
        <v>36260</v>
      </c>
      <c r="D91" s="77">
        <f>(C91/C93)</f>
        <v>2.7985773718271247E-3</v>
      </c>
      <c r="E91" s="41"/>
      <c r="F91" s="41"/>
      <c r="G91" s="55"/>
      <c r="H91" s="56"/>
      <c r="I91" s="56"/>
      <c r="J91" s="57"/>
      <c r="K91" s="57"/>
      <c r="L91" s="57"/>
      <c r="M91" s="57"/>
      <c r="N91" s="57"/>
      <c r="O91" s="57"/>
      <c r="P91" s="58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  <c r="BF91" s="57"/>
      <c r="BG91" s="57"/>
      <c r="BH91" s="57"/>
      <c r="BI91" s="57"/>
      <c r="BJ91" s="57"/>
      <c r="BK91" s="57"/>
      <c r="BL91" s="57"/>
      <c r="BM91" s="57"/>
      <c r="BN91" s="57"/>
      <c r="BO91" s="57"/>
      <c r="BP91" s="57"/>
      <c r="BQ91" s="57"/>
      <c r="BR91" s="57"/>
      <c r="BS91" s="57"/>
      <c r="BT91" s="57"/>
      <c r="BU91" s="57"/>
      <c r="BV91" s="57"/>
      <c r="BW91" s="57"/>
      <c r="BX91" s="57"/>
      <c r="BY91" s="57"/>
      <c r="BZ91" s="57"/>
      <c r="CA91" s="57"/>
      <c r="CB91" s="57"/>
      <c r="CC91" s="57"/>
      <c r="CD91" s="57"/>
      <c r="CE91" s="57"/>
      <c r="CF91" s="57"/>
      <c r="CG91" s="57"/>
      <c r="CH91" s="57"/>
      <c r="CI91" s="57"/>
      <c r="CJ91" s="57"/>
      <c r="CK91" s="57"/>
      <c r="CL91" s="57"/>
      <c r="CM91" s="57"/>
      <c r="CN91" s="57"/>
      <c r="CO91" s="57"/>
      <c r="CP91" s="57"/>
      <c r="CQ91" s="57"/>
      <c r="CR91" s="57"/>
      <c r="CS91" s="57"/>
      <c r="CT91" s="57"/>
      <c r="CU91" s="57"/>
      <c r="CV91" s="57"/>
      <c r="CW91" s="57"/>
      <c r="CX91" s="57"/>
      <c r="CY91" s="57"/>
      <c r="CZ91" s="57"/>
      <c r="DA91" s="57"/>
      <c r="DB91" s="57"/>
      <c r="DC91" s="57"/>
      <c r="DD91" s="57"/>
      <c r="DE91" s="57"/>
      <c r="DF91" s="57"/>
      <c r="DG91" s="57"/>
      <c r="DH91" s="57"/>
      <c r="DI91" s="57"/>
      <c r="DJ91" s="57"/>
      <c r="DK91" s="57"/>
      <c r="DL91" s="57"/>
      <c r="DM91" s="57"/>
      <c r="DN91" s="57"/>
      <c r="DO91" s="57"/>
      <c r="DP91" s="57"/>
      <c r="DQ91" s="57"/>
      <c r="DR91" s="57"/>
      <c r="DS91" s="57"/>
      <c r="DT91" s="57"/>
      <c r="DU91" s="57"/>
      <c r="DV91" s="57"/>
      <c r="DW91" s="57"/>
      <c r="DX91" s="57"/>
      <c r="DY91" s="57"/>
      <c r="DZ91" s="57"/>
      <c r="EA91" s="57"/>
      <c r="EB91" s="57"/>
      <c r="EC91" s="57"/>
      <c r="ED91" s="57"/>
      <c r="EE91" s="57"/>
      <c r="EF91" s="57"/>
      <c r="EG91" s="57"/>
      <c r="EH91" s="57"/>
      <c r="EI91" s="57"/>
      <c r="EJ91" s="57"/>
      <c r="EK91" s="57"/>
      <c r="EL91" s="57"/>
      <c r="EM91" s="57"/>
      <c r="EN91" s="57"/>
      <c r="EO91" s="57"/>
      <c r="EP91" s="57"/>
      <c r="EQ91" s="57"/>
      <c r="ER91" s="57"/>
      <c r="ES91" s="57"/>
      <c r="ET91" s="57"/>
      <c r="EU91" s="57"/>
      <c r="EV91" s="57"/>
      <c r="EW91" s="57"/>
      <c r="EX91" s="57"/>
      <c r="EY91" s="57"/>
      <c r="EZ91" s="57"/>
      <c r="FA91" s="57"/>
      <c r="FB91" s="57"/>
      <c r="FC91" s="57"/>
      <c r="FD91" s="57"/>
      <c r="FE91" s="57"/>
      <c r="FF91" s="57"/>
      <c r="FG91" s="57"/>
      <c r="FH91" s="57"/>
      <c r="FI91" s="57"/>
      <c r="FJ91" s="57"/>
      <c r="FK91" s="57"/>
      <c r="FL91" s="57"/>
      <c r="FM91" s="57"/>
      <c r="FN91" s="57"/>
      <c r="FO91" s="57"/>
      <c r="FP91" s="57"/>
      <c r="FQ91" s="57"/>
      <c r="FR91" s="57"/>
      <c r="FS91" s="57"/>
      <c r="FT91" s="57"/>
      <c r="FU91" s="57"/>
      <c r="FV91" s="57"/>
      <c r="FW91" s="57"/>
      <c r="FX91" s="57"/>
      <c r="FY91" s="57"/>
      <c r="FZ91" s="57"/>
      <c r="GA91" s="57"/>
      <c r="GB91" s="57"/>
      <c r="GC91" s="57"/>
      <c r="GD91" s="57"/>
      <c r="GE91" s="57"/>
      <c r="GF91" s="57"/>
      <c r="GG91" s="57"/>
      <c r="GH91" s="57"/>
      <c r="GI91" s="57"/>
      <c r="GJ91" s="57"/>
      <c r="GK91" s="57"/>
      <c r="GL91" s="57"/>
      <c r="GM91" s="57"/>
      <c r="GN91" s="57"/>
      <c r="GO91" s="57"/>
      <c r="GP91" s="57"/>
      <c r="GQ91" s="57"/>
      <c r="GR91" s="57"/>
      <c r="GS91" s="57"/>
      <c r="GT91" s="57"/>
      <c r="GU91" s="57"/>
      <c r="GV91" s="57"/>
      <c r="GW91" s="57"/>
      <c r="GX91" s="57"/>
      <c r="GY91" s="57"/>
      <c r="GZ91" s="57"/>
      <c r="HA91" s="57"/>
      <c r="HB91" s="57"/>
      <c r="HC91" s="57"/>
      <c r="HD91" s="57"/>
      <c r="HE91" s="57"/>
      <c r="HF91" s="57"/>
      <c r="HG91" s="57"/>
      <c r="HH91" s="57"/>
      <c r="HI91" s="57"/>
      <c r="HJ91" s="57"/>
      <c r="HK91" s="57"/>
      <c r="HL91" s="57"/>
      <c r="HM91" s="57"/>
      <c r="HN91" s="57"/>
      <c r="HO91" s="57"/>
      <c r="HP91" s="57"/>
      <c r="HQ91" s="57"/>
      <c r="HR91" s="57"/>
      <c r="HS91" s="57"/>
      <c r="HT91" s="57"/>
      <c r="HU91" s="57"/>
      <c r="HV91" s="57"/>
      <c r="HW91" s="57"/>
      <c r="HX91" s="57"/>
      <c r="HY91" s="57"/>
      <c r="HZ91" s="57"/>
      <c r="IA91" s="57"/>
      <c r="IB91" s="57"/>
      <c r="IC91" s="57"/>
      <c r="ID91" s="57"/>
      <c r="IE91" s="57"/>
      <c r="IF91" s="57"/>
      <c r="IG91" s="57"/>
      <c r="IH91" s="57"/>
      <c r="II91" s="57"/>
      <c r="IJ91" s="57"/>
      <c r="IK91" s="57"/>
      <c r="IL91" s="57"/>
      <c r="IM91" s="57"/>
      <c r="IN91" s="57"/>
      <c r="IO91" s="57"/>
      <c r="IP91" s="57"/>
      <c r="IQ91" s="57"/>
      <c r="IR91" s="57"/>
      <c r="IS91" s="57"/>
      <c r="IT91" s="57"/>
      <c r="IU91" s="57"/>
    </row>
    <row r="92" spans="1:255" s="59" customFormat="1" ht="12" customHeight="1">
      <c r="A92" s="36"/>
      <c r="B92" s="76" t="s">
        <v>51</v>
      </c>
      <c r="C92" s="80">
        <v>165000</v>
      </c>
      <c r="D92" s="77">
        <f>(C92/C93)</f>
        <v>1.2734839116146595E-2</v>
      </c>
      <c r="E92" s="41"/>
      <c r="F92" s="41"/>
      <c r="G92" s="55"/>
      <c r="H92" s="56"/>
      <c r="I92" s="56"/>
      <c r="J92" s="57"/>
      <c r="K92" s="57"/>
      <c r="L92" s="57"/>
      <c r="M92" s="57"/>
      <c r="N92" s="57"/>
      <c r="O92" s="57"/>
      <c r="P92" s="58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  <c r="AW92" s="57"/>
      <c r="AX92" s="57"/>
      <c r="AY92" s="57"/>
      <c r="AZ92" s="57"/>
      <c r="BA92" s="57"/>
      <c r="BB92" s="57"/>
      <c r="BC92" s="57"/>
      <c r="BD92" s="57"/>
      <c r="BE92" s="57"/>
      <c r="BF92" s="57"/>
      <c r="BG92" s="57"/>
      <c r="BH92" s="57"/>
      <c r="BI92" s="57"/>
      <c r="BJ92" s="57"/>
      <c r="BK92" s="57"/>
      <c r="BL92" s="57"/>
      <c r="BM92" s="57"/>
      <c r="BN92" s="57"/>
      <c r="BO92" s="57"/>
      <c r="BP92" s="57"/>
      <c r="BQ92" s="57"/>
      <c r="BR92" s="57"/>
      <c r="BS92" s="57"/>
      <c r="BT92" s="57"/>
      <c r="BU92" s="57"/>
      <c r="BV92" s="57"/>
      <c r="BW92" s="57"/>
      <c r="BX92" s="57"/>
      <c r="BY92" s="57"/>
      <c r="BZ92" s="57"/>
      <c r="CA92" s="57"/>
      <c r="CB92" s="57"/>
      <c r="CC92" s="57"/>
      <c r="CD92" s="57"/>
      <c r="CE92" s="57"/>
      <c r="CF92" s="57"/>
      <c r="CG92" s="57"/>
      <c r="CH92" s="57"/>
      <c r="CI92" s="57"/>
      <c r="CJ92" s="57"/>
      <c r="CK92" s="57"/>
      <c r="CL92" s="57"/>
      <c r="CM92" s="57"/>
      <c r="CN92" s="57"/>
      <c r="CO92" s="57"/>
      <c r="CP92" s="57"/>
      <c r="CQ92" s="57"/>
      <c r="CR92" s="57"/>
      <c r="CS92" s="57"/>
      <c r="CT92" s="57"/>
      <c r="CU92" s="57"/>
      <c r="CV92" s="57"/>
      <c r="CW92" s="57"/>
      <c r="CX92" s="57"/>
      <c r="CY92" s="57"/>
      <c r="CZ92" s="57"/>
      <c r="DA92" s="57"/>
      <c r="DB92" s="57"/>
      <c r="DC92" s="57"/>
      <c r="DD92" s="57"/>
      <c r="DE92" s="57"/>
      <c r="DF92" s="57"/>
      <c r="DG92" s="57"/>
      <c r="DH92" s="57"/>
      <c r="DI92" s="57"/>
      <c r="DJ92" s="57"/>
      <c r="DK92" s="57"/>
      <c r="DL92" s="57"/>
      <c r="DM92" s="57"/>
      <c r="DN92" s="57"/>
      <c r="DO92" s="57"/>
      <c r="DP92" s="57"/>
      <c r="DQ92" s="57"/>
      <c r="DR92" s="57"/>
      <c r="DS92" s="57"/>
      <c r="DT92" s="57"/>
      <c r="DU92" s="57"/>
      <c r="DV92" s="57"/>
      <c r="DW92" s="57"/>
      <c r="DX92" s="57"/>
      <c r="DY92" s="57"/>
      <c r="DZ92" s="57"/>
      <c r="EA92" s="57"/>
      <c r="EB92" s="57"/>
      <c r="EC92" s="57"/>
      <c r="ED92" s="57"/>
      <c r="EE92" s="57"/>
      <c r="EF92" s="57"/>
      <c r="EG92" s="57"/>
      <c r="EH92" s="57"/>
      <c r="EI92" s="57"/>
      <c r="EJ92" s="57"/>
      <c r="EK92" s="57"/>
      <c r="EL92" s="57"/>
      <c r="EM92" s="57"/>
      <c r="EN92" s="57"/>
      <c r="EO92" s="57"/>
      <c r="EP92" s="57"/>
      <c r="EQ92" s="57"/>
      <c r="ER92" s="57"/>
      <c r="ES92" s="57"/>
      <c r="ET92" s="57"/>
      <c r="EU92" s="57"/>
      <c r="EV92" s="57"/>
      <c r="EW92" s="57"/>
      <c r="EX92" s="57"/>
      <c r="EY92" s="57"/>
      <c r="EZ92" s="57"/>
      <c r="FA92" s="57"/>
      <c r="FB92" s="57"/>
      <c r="FC92" s="57"/>
      <c r="FD92" s="57"/>
      <c r="FE92" s="57"/>
      <c r="FF92" s="57"/>
      <c r="FG92" s="57"/>
      <c r="FH92" s="57"/>
      <c r="FI92" s="57"/>
      <c r="FJ92" s="57"/>
      <c r="FK92" s="57"/>
      <c r="FL92" s="57"/>
      <c r="FM92" s="57"/>
      <c r="FN92" s="57"/>
      <c r="FO92" s="57"/>
      <c r="FP92" s="57"/>
      <c r="FQ92" s="57"/>
      <c r="FR92" s="57"/>
      <c r="FS92" s="57"/>
      <c r="FT92" s="57"/>
      <c r="FU92" s="57"/>
      <c r="FV92" s="57"/>
      <c r="FW92" s="57"/>
      <c r="FX92" s="57"/>
      <c r="FY92" s="57"/>
      <c r="FZ92" s="57"/>
      <c r="GA92" s="57"/>
      <c r="GB92" s="57"/>
      <c r="GC92" s="57"/>
      <c r="GD92" s="57"/>
      <c r="GE92" s="57"/>
      <c r="GF92" s="57"/>
      <c r="GG92" s="57"/>
      <c r="GH92" s="57"/>
      <c r="GI92" s="57"/>
      <c r="GJ92" s="57"/>
      <c r="GK92" s="57"/>
      <c r="GL92" s="57"/>
      <c r="GM92" s="57"/>
      <c r="GN92" s="57"/>
      <c r="GO92" s="57"/>
      <c r="GP92" s="57"/>
      <c r="GQ92" s="57"/>
      <c r="GR92" s="57"/>
      <c r="GS92" s="57"/>
      <c r="GT92" s="57"/>
      <c r="GU92" s="57"/>
      <c r="GV92" s="57"/>
      <c r="GW92" s="57"/>
      <c r="GX92" s="57"/>
      <c r="GY92" s="57"/>
      <c r="GZ92" s="57"/>
      <c r="HA92" s="57"/>
      <c r="HB92" s="57"/>
      <c r="HC92" s="57"/>
      <c r="HD92" s="57"/>
      <c r="HE92" s="57"/>
      <c r="HF92" s="57"/>
      <c r="HG92" s="57"/>
      <c r="HH92" s="57"/>
      <c r="HI92" s="57"/>
      <c r="HJ92" s="57"/>
      <c r="HK92" s="57"/>
      <c r="HL92" s="57"/>
      <c r="HM92" s="57"/>
      <c r="HN92" s="57"/>
      <c r="HO92" s="57"/>
      <c r="HP92" s="57"/>
      <c r="HQ92" s="57"/>
      <c r="HR92" s="57"/>
      <c r="HS92" s="57"/>
      <c r="HT92" s="57"/>
      <c r="HU92" s="57"/>
      <c r="HV92" s="57"/>
      <c r="HW92" s="57"/>
      <c r="HX92" s="57"/>
      <c r="HY92" s="57"/>
      <c r="HZ92" s="57"/>
      <c r="IA92" s="57"/>
      <c r="IB92" s="57"/>
      <c r="IC92" s="57"/>
      <c r="ID92" s="57"/>
      <c r="IE92" s="57"/>
      <c r="IF92" s="57"/>
      <c r="IG92" s="57"/>
      <c r="IH92" s="57"/>
      <c r="II92" s="57"/>
      <c r="IJ92" s="57"/>
      <c r="IK92" s="57"/>
      <c r="IL92" s="57"/>
      <c r="IM92" s="57"/>
      <c r="IN92" s="57"/>
      <c r="IO92" s="57"/>
      <c r="IP92" s="57"/>
      <c r="IQ92" s="57"/>
      <c r="IR92" s="57"/>
      <c r="IS92" s="57"/>
      <c r="IT92" s="57"/>
      <c r="IU92" s="57"/>
    </row>
    <row r="93" spans="1:255" s="59" customFormat="1" ht="12" customHeight="1">
      <c r="A93" s="36"/>
      <c r="B93" s="73" t="s">
        <v>52</v>
      </c>
      <c r="C93" s="81">
        <v>12956583</v>
      </c>
      <c r="D93" s="82">
        <f>SUM(D87:D92)</f>
        <v>0.95517954077861411</v>
      </c>
      <c r="E93" s="41"/>
      <c r="F93" s="41"/>
      <c r="G93" s="55"/>
      <c r="H93" s="56"/>
      <c r="I93" s="56"/>
      <c r="J93" s="57"/>
      <c r="K93" s="57"/>
      <c r="L93" s="57"/>
      <c r="M93" s="57"/>
      <c r="N93" s="57"/>
      <c r="O93" s="57"/>
      <c r="P93" s="58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  <c r="BA93" s="57"/>
      <c r="BB93" s="57"/>
      <c r="BC93" s="57"/>
      <c r="BD93" s="57"/>
      <c r="BE93" s="57"/>
      <c r="BF93" s="57"/>
      <c r="BG93" s="57"/>
      <c r="BH93" s="57"/>
      <c r="BI93" s="57"/>
      <c r="BJ93" s="57"/>
      <c r="BK93" s="57"/>
      <c r="BL93" s="57"/>
      <c r="BM93" s="57"/>
      <c r="BN93" s="57"/>
      <c r="BO93" s="57"/>
      <c r="BP93" s="57"/>
      <c r="BQ93" s="57"/>
      <c r="BR93" s="57"/>
      <c r="BS93" s="57"/>
      <c r="BT93" s="57"/>
      <c r="BU93" s="57"/>
      <c r="BV93" s="57"/>
      <c r="BW93" s="57"/>
      <c r="BX93" s="57"/>
      <c r="BY93" s="57"/>
      <c r="BZ93" s="57"/>
      <c r="CA93" s="57"/>
      <c r="CB93" s="57"/>
      <c r="CC93" s="57"/>
      <c r="CD93" s="57"/>
      <c r="CE93" s="57"/>
      <c r="CF93" s="57"/>
      <c r="CG93" s="57"/>
      <c r="CH93" s="57"/>
      <c r="CI93" s="57"/>
      <c r="CJ93" s="57"/>
      <c r="CK93" s="57"/>
      <c r="CL93" s="57"/>
      <c r="CM93" s="57"/>
      <c r="CN93" s="57"/>
      <c r="CO93" s="57"/>
      <c r="CP93" s="57"/>
      <c r="CQ93" s="57"/>
      <c r="CR93" s="57"/>
      <c r="CS93" s="57"/>
      <c r="CT93" s="57"/>
      <c r="CU93" s="57"/>
      <c r="CV93" s="57"/>
      <c r="CW93" s="57"/>
      <c r="CX93" s="57"/>
      <c r="CY93" s="57"/>
      <c r="CZ93" s="57"/>
      <c r="DA93" s="57"/>
      <c r="DB93" s="57"/>
      <c r="DC93" s="57"/>
      <c r="DD93" s="57"/>
      <c r="DE93" s="57"/>
      <c r="DF93" s="57"/>
      <c r="DG93" s="57"/>
      <c r="DH93" s="57"/>
      <c r="DI93" s="57"/>
      <c r="DJ93" s="57"/>
      <c r="DK93" s="57"/>
      <c r="DL93" s="57"/>
      <c r="DM93" s="57"/>
      <c r="DN93" s="57"/>
      <c r="DO93" s="57"/>
      <c r="DP93" s="57"/>
      <c r="DQ93" s="57"/>
      <c r="DR93" s="57"/>
      <c r="DS93" s="57"/>
      <c r="DT93" s="57"/>
      <c r="DU93" s="57"/>
      <c r="DV93" s="57"/>
      <c r="DW93" s="57"/>
      <c r="DX93" s="57"/>
      <c r="DY93" s="57"/>
      <c r="DZ93" s="57"/>
      <c r="EA93" s="57"/>
      <c r="EB93" s="57"/>
      <c r="EC93" s="57"/>
      <c r="ED93" s="57"/>
      <c r="EE93" s="57"/>
      <c r="EF93" s="57"/>
      <c r="EG93" s="57"/>
      <c r="EH93" s="57"/>
      <c r="EI93" s="57"/>
      <c r="EJ93" s="57"/>
      <c r="EK93" s="57"/>
      <c r="EL93" s="57"/>
      <c r="EM93" s="57"/>
      <c r="EN93" s="57"/>
      <c r="EO93" s="57"/>
      <c r="EP93" s="57"/>
      <c r="EQ93" s="57"/>
      <c r="ER93" s="57"/>
      <c r="ES93" s="57"/>
      <c r="ET93" s="57"/>
      <c r="EU93" s="57"/>
      <c r="EV93" s="57"/>
      <c r="EW93" s="57"/>
      <c r="EX93" s="57"/>
      <c r="EY93" s="57"/>
      <c r="EZ93" s="57"/>
      <c r="FA93" s="57"/>
      <c r="FB93" s="57"/>
      <c r="FC93" s="57"/>
      <c r="FD93" s="57"/>
      <c r="FE93" s="57"/>
      <c r="FF93" s="57"/>
      <c r="FG93" s="57"/>
      <c r="FH93" s="57"/>
      <c r="FI93" s="57"/>
      <c r="FJ93" s="57"/>
      <c r="FK93" s="57"/>
      <c r="FL93" s="57"/>
      <c r="FM93" s="57"/>
      <c r="FN93" s="57"/>
      <c r="FO93" s="57"/>
      <c r="FP93" s="57"/>
      <c r="FQ93" s="57"/>
      <c r="FR93" s="57"/>
      <c r="FS93" s="57"/>
      <c r="FT93" s="57"/>
      <c r="FU93" s="57"/>
      <c r="FV93" s="57"/>
      <c r="FW93" s="57"/>
      <c r="FX93" s="57"/>
      <c r="FY93" s="57"/>
      <c r="FZ93" s="57"/>
      <c r="GA93" s="57"/>
      <c r="GB93" s="57"/>
      <c r="GC93" s="57"/>
      <c r="GD93" s="57"/>
      <c r="GE93" s="57"/>
      <c r="GF93" s="57"/>
      <c r="GG93" s="57"/>
      <c r="GH93" s="57"/>
      <c r="GI93" s="57"/>
      <c r="GJ93" s="57"/>
      <c r="GK93" s="57"/>
      <c r="GL93" s="57"/>
      <c r="GM93" s="57"/>
      <c r="GN93" s="57"/>
      <c r="GO93" s="57"/>
      <c r="GP93" s="57"/>
      <c r="GQ93" s="57"/>
      <c r="GR93" s="57"/>
      <c r="GS93" s="57"/>
      <c r="GT93" s="57"/>
      <c r="GU93" s="57"/>
      <c r="GV93" s="57"/>
      <c r="GW93" s="57"/>
      <c r="GX93" s="57"/>
      <c r="GY93" s="57"/>
      <c r="GZ93" s="57"/>
      <c r="HA93" s="57"/>
      <c r="HB93" s="57"/>
      <c r="HC93" s="57"/>
      <c r="HD93" s="57"/>
      <c r="HE93" s="57"/>
      <c r="HF93" s="57"/>
      <c r="HG93" s="57"/>
      <c r="HH93" s="57"/>
      <c r="HI93" s="57"/>
      <c r="HJ93" s="57"/>
      <c r="HK93" s="57"/>
      <c r="HL93" s="57"/>
      <c r="HM93" s="57"/>
      <c r="HN93" s="57"/>
      <c r="HO93" s="57"/>
      <c r="HP93" s="57"/>
      <c r="HQ93" s="57"/>
      <c r="HR93" s="57"/>
      <c r="HS93" s="57"/>
      <c r="HT93" s="57"/>
      <c r="HU93" s="57"/>
      <c r="HV93" s="57"/>
      <c r="HW93" s="57"/>
      <c r="HX93" s="57"/>
      <c r="HY93" s="57"/>
      <c r="HZ93" s="57"/>
      <c r="IA93" s="57"/>
      <c r="IB93" s="57"/>
      <c r="IC93" s="57"/>
      <c r="ID93" s="57"/>
      <c r="IE93" s="57"/>
      <c r="IF93" s="57"/>
      <c r="IG93" s="57"/>
      <c r="IH93" s="57"/>
      <c r="II93" s="57"/>
      <c r="IJ93" s="57"/>
      <c r="IK93" s="57"/>
      <c r="IL93" s="57"/>
      <c r="IM93" s="57"/>
      <c r="IN93" s="57"/>
      <c r="IO93" s="57"/>
      <c r="IP93" s="57"/>
      <c r="IQ93" s="57"/>
      <c r="IR93" s="57"/>
      <c r="IS93" s="57"/>
      <c r="IT93" s="57"/>
      <c r="IU93" s="57"/>
    </row>
    <row r="94" spans="1:255" s="59" customFormat="1" ht="12" customHeight="1">
      <c r="A94" s="36"/>
      <c r="B94" s="39"/>
      <c r="C94" s="34"/>
      <c r="D94" s="35"/>
      <c r="E94" s="34"/>
      <c r="F94" s="34"/>
      <c r="G94" s="55"/>
      <c r="H94" s="56"/>
      <c r="I94" s="56"/>
      <c r="J94" s="57"/>
      <c r="K94" s="57"/>
      <c r="L94" s="57"/>
      <c r="M94" s="57"/>
      <c r="N94" s="57"/>
      <c r="O94" s="57"/>
      <c r="P94" s="58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57"/>
      <c r="BE94" s="57"/>
      <c r="BF94" s="57"/>
      <c r="BG94" s="57"/>
      <c r="BH94" s="57"/>
      <c r="BI94" s="57"/>
      <c r="BJ94" s="57"/>
      <c r="BK94" s="57"/>
      <c r="BL94" s="57"/>
      <c r="BM94" s="57"/>
      <c r="BN94" s="57"/>
      <c r="BO94" s="57"/>
      <c r="BP94" s="57"/>
      <c r="BQ94" s="57"/>
      <c r="BR94" s="57"/>
      <c r="BS94" s="57"/>
      <c r="BT94" s="57"/>
      <c r="BU94" s="57"/>
      <c r="BV94" s="57"/>
      <c r="BW94" s="57"/>
      <c r="BX94" s="57"/>
      <c r="BY94" s="57"/>
      <c r="BZ94" s="57"/>
      <c r="CA94" s="57"/>
      <c r="CB94" s="57"/>
      <c r="CC94" s="57"/>
      <c r="CD94" s="57"/>
      <c r="CE94" s="57"/>
      <c r="CF94" s="57"/>
      <c r="CG94" s="57"/>
      <c r="CH94" s="57"/>
      <c r="CI94" s="57"/>
      <c r="CJ94" s="57"/>
      <c r="CK94" s="57"/>
      <c r="CL94" s="57"/>
      <c r="CM94" s="57"/>
      <c r="CN94" s="57"/>
      <c r="CO94" s="57"/>
      <c r="CP94" s="57"/>
      <c r="CQ94" s="57"/>
      <c r="CR94" s="57"/>
      <c r="CS94" s="57"/>
      <c r="CT94" s="57"/>
      <c r="CU94" s="57"/>
      <c r="CV94" s="57"/>
      <c r="CW94" s="57"/>
      <c r="CX94" s="57"/>
      <c r="CY94" s="57"/>
      <c r="CZ94" s="57"/>
      <c r="DA94" s="57"/>
      <c r="DB94" s="57"/>
      <c r="DC94" s="57"/>
      <c r="DD94" s="57"/>
      <c r="DE94" s="57"/>
      <c r="DF94" s="57"/>
      <c r="DG94" s="57"/>
      <c r="DH94" s="57"/>
      <c r="DI94" s="57"/>
      <c r="DJ94" s="57"/>
      <c r="DK94" s="57"/>
      <c r="DL94" s="57"/>
      <c r="DM94" s="57"/>
      <c r="DN94" s="57"/>
      <c r="DO94" s="57"/>
      <c r="DP94" s="57"/>
      <c r="DQ94" s="57"/>
      <c r="DR94" s="57"/>
      <c r="DS94" s="57"/>
      <c r="DT94" s="57"/>
      <c r="DU94" s="57"/>
      <c r="DV94" s="57"/>
      <c r="DW94" s="57"/>
      <c r="DX94" s="57"/>
      <c r="DY94" s="57"/>
      <c r="DZ94" s="57"/>
      <c r="EA94" s="57"/>
      <c r="EB94" s="57"/>
      <c r="EC94" s="57"/>
      <c r="ED94" s="57"/>
      <c r="EE94" s="57"/>
      <c r="EF94" s="57"/>
      <c r="EG94" s="57"/>
      <c r="EH94" s="57"/>
      <c r="EI94" s="57"/>
      <c r="EJ94" s="57"/>
      <c r="EK94" s="57"/>
      <c r="EL94" s="57"/>
      <c r="EM94" s="57"/>
      <c r="EN94" s="57"/>
      <c r="EO94" s="57"/>
      <c r="EP94" s="57"/>
      <c r="EQ94" s="57"/>
      <c r="ER94" s="57"/>
      <c r="ES94" s="57"/>
      <c r="ET94" s="57"/>
      <c r="EU94" s="57"/>
      <c r="EV94" s="57"/>
      <c r="EW94" s="57"/>
      <c r="EX94" s="57"/>
      <c r="EY94" s="57"/>
      <c r="EZ94" s="57"/>
      <c r="FA94" s="57"/>
      <c r="FB94" s="57"/>
      <c r="FC94" s="57"/>
      <c r="FD94" s="57"/>
      <c r="FE94" s="57"/>
      <c r="FF94" s="57"/>
      <c r="FG94" s="57"/>
      <c r="FH94" s="57"/>
      <c r="FI94" s="57"/>
      <c r="FJ94" s="57"/>
      <c r="FK94" s="57"/>
      <c r="FL94" s="57"/>
      <c r="FM94" s="57"/>
      <c r="FN94" s="57"/>
      <c r="FO94" s="57"/>
      <c r="FP94" s="57"/>
      <c r="FQ94" s="57"/>
      <c r="FR94" s="57"/>
      <c r="FS94" s="57"/>
      <c r="FT94" s="57"/>
      <c r="FU94" s="57"/>
      <c r="FV94" s="57"/>
      <c r="FW94" s="57"/>
      <c r="FX94" s="57"/>
      <c r="FY94" s="57"/>
      <c r="FZ94" s="57"/>
      <c r="GA94" s="57"/>
      <c r="GB94" s="57"/>
      <c r="GC94" s="57"/>
      <c r="GD94" s="57"/>
      <c r="GE94" s="57"/>
      <c r="GF94" s="57"/>
      <c r="GG94" s="57"/>
      <c r="GH94" s="57"/>
      <c r="GI94" s="57"/>
      <c r="GJ94" s="57"/>
      <c r="GK94" s="57"/>
      <c r="GL94" s="57"/>
      <c r="GM94" s="57"/>
      <c r="GN94" s="57"/>
      <c r="GO94" s="57"/>
      <c r="GP94" s="57"/>
      <c r="GQ94" s="57"/>
      <c r="GR94" s="57"/>
      <c r="GS94" s="57"/>
      <c r="GT94" s="57"/>
      <c r="GU94" s="57"/>
      <c r="GV94" s="57"/>
      <c r="GW94" s="57"/>
      <c r="GX94" s="57"/>
      <c r="GY94" s="57"/>
      <c r="GZ94" s="57"/>
      <c r="HA94" s="57"/>
      <c r="HB94" s="57"/>
      <c r="HC94" s="57"/>
      <c r="HD94" s="57"/>
      <c r="HE94" s="57"/>
      <c r="HF94" s="57"/>
      <c r="HG94" s="57"/>
      <c r="HH94" s="57"/>
      <c r="HI94" s="57"/>
      <c r="HJ94" s="57"/>
      <c r="HK94" s="57"/>
      <c r="HL94" s="57"/>
      <c r="HM94" s="57"/>
      <c r="HN94" s="57"/>
      <c r="HO94" s="57"/>
      <c r="HP94" s="57"/>
      <c r="HQ94" s="57"/>
      <c r="HR94" s="57"/>
      <c r="HS94" s="57"/>
      <c r="HT94" s="57"/>
      <c r="HU94" s="57"/>
      <c r="HV94" s="57"/>
      <c r="HW94" s="57"/>
      <c r="HX94" s="57"/>
      <c r="HY94" s="57"/>
      <c r="HZ94" s="57"/>
      <c r="IA94" s="57"/>
      <c r="IB94" s="57"/>
      <c r="IC94" s="57"/>
      <c r="ID94" s="57"/>
      <c r="IE94" s="57"/>
      <c r="IF94" s="57"/>
      <c r="IG94" s="57"/>
      <c r="IH94" s="57"/>
      <c r="II94" s="57"/>
      <c r="IJ94" s="57"/>
      <c r="IK94" s="57"/>
      <c r="IL94" s="57"/>
      <c r="IM94" s="57"/>
      <c r="IN94" s="57"/>
      <c r="IO94" s="57"/>
      <c r="IP94" s="57"/>
      <c r="IQ94" s="57"/>
      <c r="IR94" s="57"/>
      <c r="IS94" s="57"/>
      <c r="IT94" s="57"/>
      <c r="IU94" s="57"/>
    </row>
    <row r="95" spans="1:255" s="59" customFormat="1" ht="12" customHeight="1">
      <c r="A95" s="36"/>
      <c r="B95" s="60"/>
      <c r="C95" s="34"/>
      <c r="D95" s="35"/>
      <c r="E95" s="34"/>
      <c r="F95" s="34"/>
      <c r="G95" s="55"/>
      <c r="H95" s="56"/>
      <c r="I95" s="56"/>
      <c r="J95" s="57"/>
      <c r="K95" s="57"/>
      <c r="L95" s="57"/>
      <c r="M95" s="57"/>
      <c r="N95" s="57"/>
      <c r="O95" s="57"/>
      <c r="P95" s="58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C95" s="57"/>
      <c r="BD95" s="57"/>
      <c r="BE95" s="57"/>
      <c r="BF95" s="57"/>
      <c r="BG95" s="57"/>
      <c r="BH95" s="57"/>
      <c r="BI95" s="57"/>
      <c r="BJ95" s="57"/>
      <c r="BK95" s="57"/>
      <c r="BL95" s="57"/>
      <c r="BM95" s="57"/>
      <c r="BN95" s="57"/>
      <c r="BO95" s="57"/>
      <c r="BP95" s="57"/>
      <c r="BQ95" s="57"/>
      <c r="BR95" s="57"/>
      <c r="BS95" s="57"/>
      <c r="BT95" s="57"/>
      <c r="BU95" s="57"/>
      <c r="BV95" s="57"/>
      <c r="BW95" s="57"/>
      <c r="BX95" s="57"/>
      <c r="BY95" s="57"/>
      <c r="BZ95" s="57"/>
      <c r="CA95" s="57"/>
      <c r="CB95" s="57"/>
      <c r="CC95" s="57"/>
      <c r="CD95" s="57"/>
      <c r="CE95" s="57"/>
      <c r="CF95" s="57"/>
      <c r="CG95" s="57"/>
      <c r="CH95" s="57"/>
      <c r="CI95" s="57"/>
      <c r="CJ95" s="57"/>
      <c r="CK95" s="57"/>
      <c r="CL95" s="57"/>
      <c r="CM95" s="57"/>
      <c r="CN95" s="57"/>
      <c r="CO95" s="57"/>
      <c r="CP95" s="57"/>
      <c r="CQ95" s="57"/>
      <c r="CR95" s="57"/>
      <c r="CS95" s="57"/>
      <c r="CT95" s="57"/>
      <c r="CU95" s="57"/>
      <c r="CV95" s="57"/>
      <c r="CW95" s="57"/>
      <c r="CX95" s="57"/>
      <c r="CY95" s="57"/>
      <c r="CZ95" s="57"/>
      <c r="DA95" s="57"/>
      <c r="DB95" s="57"/>
      <c r="DC95" s="57"/>
      <c r="DD95" s="57"/>
      <c r="DE95" s="57"/>
      <c r="DF95" s="57"/>
      <c r="DG95" s="57"/>
      <c r="DH95" s="57"/>
      <c r="DI95" s="57"/>
      <c r="DJ95" s="57"/>
      <c r="DK95" s="57"/>
      <c r="DL95" s="57"/>
      <c r="DM95" s="57"/>
      <c r="DN95" s="57"/>
      <c r="DO95" s="57"/>
      <c r="DP95" s="57"/>
      <c r="DQ95" s="57"/>
      <c r="DR95" s="57"/>
      <c r="DS95" s="57"/>
      <c r="DT95" s="57"/>
      <c r="DU95" s="57"/>
      <c r="DV95" s="57"/>
      <c r="DW95" s="57"/>
      <c r="DX95" s="57"/>
      <c r="DY95" s="57"/>
      <c r="DZ95" s="57"/>
      <c r="EA95" s="57"/>
      <c r="EB95" s="57"/>
      <c r="EC95" s="57"/>
      <c r="ED95" s="57"/>
      <c r="EE95" s="57"/>
      <c r="EF95" s="57"/>
      <c r="EG95" s="57"/>
      <c r="EH95" s="57"/>
      <c r="EI95" s="57"/>
      <c r="EJ95" s="57"/>
      <c r="EK95" s="57"/>
      <c r="EL95" s="57"/>
      <c r="EM95" s="57"/>
      <c r="EN95" s="57"/>
      <c r="EO95" s="57"/>
      <c r="EP95" s="57"/>
      <c r="EQ95" s="57"/>
      <c r="ER95" s="57"/>
      <c r="ES95" s="57"/>
      <c r="ET95" s="57"/>
      <c r="EU95" s="57"/>
      <c r="EV95" s="57"/>
      <c r="EW95" s="57"/>
      <c r="EX95" s="57"/>
      <c r="EY95" s="57"/>
      <c r="EZ95" s="57"/>
      <c r="FA95" s="57"/>
      <c r="FB95" s="57"/>
      <c r="FC95" s="57"/>
      <c r="FD95" s="57"/>
      <c r="FE95" s="57"/>
      <c r="FF95" s="57"/>
      <c r="FG95" s="57"/>
      <c r="FH95" s="57"/>
      <c r="FI95" s="57"/>
      <c r="FJ95" s="57"/>
      <c r="FK95" s="57"/>
      <c r="FL95" s="57"/>
      <c r="FM95" s="57"/>
      <c r="FN95" s="57"/>
      <c r="FO95" s="57"/>
      <c r="FP95" s="57"/>
      <c r="FQ95" s="57"/>
      <c r="FR95" s="57"/>
      <c r="FS95" s="57"/>
      <c r="FT95" s="57"/>
      <c r="FU95" s="57"/>
      <c r="FV95" s="57"/>
      <c r="FW95" s="57"/>
      <c r="FX95" s="57"/>
      <c r="FY95" s="57"/>
      <c r="FZ95" s="57"/>
      <c r="GA95" s="57"/>
      <c r="GB95" s="57"/>
      <c r="GC95" s="57"/>
      <c r="GD95" s="57"/>
      <c r="GE95" s="57"/>
      <c r="GF95" s="57"/>
      <c r="GG95" s="57"/>
      <c r="GH95" s="57"/>
      <c r="GI95" s="57"/>
      <c r="GJ95" s="57"/>
      <c r="GK95" s="57"/>
      <c r="GL95" s="57"/>
      <c r="GM95" s="57"/>
      <c r="GN95" s="57"/>
      <c r="GO95" s="57"/>
      <c r="GP95" s="57"/>
      <c r="GQ95" s="57"/>
      <c r="GR95" s="57"/>
      <c r="GS95" s="57"/>
      <c r="GT95" s="57"/>
      <c r="GU95" s="57"/>
      <c r="GV95" s="57"/>
      <c r="GW95" s="57"/>
      <c r="GX95" s="57"/>
      <c r="GY95" s="57"/>
      <c r="GZ95" s="57"/>
      <c r="HA95" s="57"/>
      <c r="HB95" s="57"/>
      <c r="HC95" s="57"/>
      <c r="HD95" s="57"/>
      <c r="HE95" s="57"/>
      <c r="HF95" s="57"/>
      <c r="HG95" s="57"/>
      <c r="HH95" s="57"/>
      <c r="HI95" s="57"/>
      <c r="HJ95" s="57"/>
      <c r="HK95" s="57"/>
      <c r="HL95" s="57"/>
      <c r="HM95" s="57"/>
      <c r="HN95" s="57"/>
      <c r="HO95" s="57"/>
      <c r="HP95" s="57"/>
      <c r="HQ95" s="57"/>
      <c r="HR95" s="57"/>
      <c r="HS95" s="57"/>
      <c r="HT95" s="57"/>
      <c r="HU95" s="57"/>
      <c r="HV95" s="57"/>
      <c r="HW95" s="57"/>
      <c r="HX95" s="57"/>
      <c r="HY95" s="57"/>
      <c r="HZ95" s="57"/>
      <c r="IA95" s="57"/>
      <c r="IB95" s="57"/>
      <c r="IC95" s="57"/>
      <c r="ID95" s="57"/>
      <c r="IE95" s="57"/>
      <c r="IF95" s="57"/>
      <c r="IG95" s="57"/>
      <c r="IH95" s="57"/>
      <c r="II95" s="57"/>
      <c r="IJ95" s="57"/>
      <c r="IK95" s="57"/>
      <c r="IL95" s="57"/>
      <c r="IM95" s="57"/>
      <c r="IN95" s="57"/>
      <c r="IO95" s="57"/>
      <c r="IP95" s="57"/>
      <c r="IQ95" s="57"/>
      <c r="IR95" s="57"/>
      <c r="IS95" s="57"/>
      <c r="IT95" s="57"/>
      <c r="IU95" s="57"/>
    </row>
    <row r="96" spans="1:255" s="59" customFormat="1" ht="12" customHeight="1">
      <c r="A96" s="36"/>
      <c r="B96" s="84"/>
      <c r="C96" s="85" t="s">
        <v>73</v>
      </c>
      <c r="D96" s="86"/>
      <c r="E96" s="84"/>
      <c r="F96" s="41"/>
      <c r="G96" s="55"/>
      <c r="H96" s="56"/>
      <c r="I96" s="56"/>
      <c r="J96" s="57"/>
      <c r="K96" s="57"/>
      <c r="L96" s="57"/>
      <c r="M96" s="57"/>
      <c r="N96" s="57"/>
      <c r="O96" s="57"/>
      <c r="P96" s="58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  <c r="BB96" s="57"/>
      <c r="BC96" s="57"/>
      <c r="BD96" s="57"/>
      <c r="BE96" s="57"/>
      <c r="BF96" s="57"/>
      <c r="BG96" s="57"/>
      <c r="BH96" s="57"/>
      <c r="BI96" s="57"/>
      <c r="BJ96" s="57"/>
      <c r="BK96" s="57"/>
      <c r="BL96" s="57"/>
      <c r="BM96" s="57"/>
      <c r="BN96" s="57"/>
      <c r="BO96" s="57"/>
      <c r="BP96" s="57"/>
      <c r="BQ96" s="57"/>
      <c r="BR96" s="57"/>
      <c r="BS96" s="57"/>
      <c r="BT96" s="57"/>
      <c r="BU96" s="57"/>
      <c r="BV96" s="57"/>
      <c r="BW96" s="57"/>
      <c r="BX96" s="57"/>
      <c r="BY96" s="57"/>
      <c r="BZ96" s="57"/>
      <c r="CA96" s="57"/>
      <c r="CB96" s="57"/>
      <c r="CC96" s="57"/>
      <c r="CD96" s="57"/>
      <c r="CE96" s="57"/>
      <c r="CF96" s="57"/>
      <c r="CG96" s="57"/>
      <c r="CH96" s="57"/>
      <c r="CI96" s="57"/>
      <c r="CJ96" s="57"/>
      <c r="CK96" s="57"/>
      <c r="CL96" s="57"/>
      <c r="CM96" s="57"/>
      <c r="CN96" s="57"/>
      <c r="CO96" s="57"/>
      <c r="CP96" s="57"/>
      <c r="CQ96" s="57"/>
      <c r="CR96" s="57"/>
      <c r="CS96" s="57"/>
      <c r="CT96" s="57"/>
      <c r="CU96" s="57"/>
      <c r="CV96" s="57"/>
      <c r="CW96" s="57"/>
      <c r="CX96" s="57"/>
      <c r="CY96" s="57"/>
      <c r="CZ96" s="57"/>
      <c r="DA96" s="57"/>
      <c r="DB96" s="57"/>
      <c r="DC96" s="57"/>
      <c r="DD96" s="57"/>
      <c r="DE96" s="57"/>
      <c r="DF96" s="57"/>
      <c r="DG96" s="57"/>
      <c r="DH96" s="57"/>
      <c r="DI96" s="57"/>
      <c r="DJ96" s="57"/>
      <c r="DK96" s="57"/>
      <c r="DL96" s="57"/>
      <c r="DM96" s="57"/>
      <c r="DN96" s="57"/>
      <c r="DO96" s="57"/>
      <c r="DP96" s="57"/>
      <c r="DQ96" s="57"/>
      <c r="DR96" s="57"/>
      <c r="DS96" s="57"/>
      <c r="DT96" s="57"/>
      <c r="DU96" s="57"/>
      <c r="DV96" s="57"/>
      <c r="DW96" s="57"/>
      <c r="DX96" s="57"/>
      <c r="DY96" s="57"/>
      <c r="DZ96" s="57"/>
      <c r="EA96" s="57"/>
      <c r="EB96" s="57"/>
      <c r="EC96" s="57"/>
      <c r="ED96" s="57"/>
      <c r="EE96" s="57"/>
      <c r="EF96" s="57"/>
      <c r="EG96" s="57"/>
      <c r="EH96" s="57"/>
      <c r="EI96" s="57"/>
      <c r="EJ96" s="57"/>
      <c r="EK96" s="57"/>
      <c r="EL96" s="57"/>
      <c r="EM96" s="57"/>
      <c r="EN96" s="57"/>
      <c r="EO96" s="57"/>
      <c r="EP96" s="57"/>
      <c r="EQ96" s="57"/>
      <c r="ER96" s="57"/>
      <c r="ES96" s="57"/>
      <c r="ET96" s="57"/>
      <c r="EU96" s="57"/>
      <c r="EV96" s="57"/>
      <c r="EW96" s="57"/>
      <c r="EX96" s="57"/>
      <c r="EY96" s="57"/>
      <c r="EZ96" s="57"/>
      <c r="FA96" s="57"/>
      <c r="FB96" s="57"/>
      <c r="FC96" s="57"/>
      <c r="FD96" s="57"/>
      <c r="FE96" s="57"/>
      <c r="FF96" s="57"/>
      <c r="FG96" s="57"/>
      <c r="FH96" s="57"/>
      <c r="FI96" s="57"/>
      <c r="FJ96" s="57"/>
      <c r="FK96" s="57"/>
      <c r="FL96" s="57"/>
      <c r="FM96" s="57"/>
      <c r="FN96" s="57"/>
      <c r="FO96" s="57"/>
      <c r="FP96" s="57"/>
      <c r="FQ96" s="57"/>
      <c r="FR96" s="57"/>
      <c r="FS96" s="57"/>
      <c r="FT96" s="57"/>
      <c r="FU96" s="57"/>
      <c r="FV96" s="57"/>
      <c r="FW96" s="57"/>
      <c r="FX96" s="57"/>
      <c r="FY96" s="57"/>
      <c r="FZ96" s="57"/>
      <c r="GA96" s="57"/>
      <c r="GB96" s="57"/>
      <c r="GC96" s="57"/>
      <c r="GD96" s="57"/>
      <c r="GE96" s="57"/>
      <c r="GF96" s="57"/>
      <c r="GG96" s="57"/>
      <c r="GH96" s="57"/>
      <c r="GI96" s="57"/>
      <c r="GJ96" s="57"/>
      <c r="GK96" s="57"/>
      <c r="GL96" s="57"/>
      <c r="GM96" s="57"/>
      <c r="GN96" s="57"/>
      <c r="GO96" s="57"/>
      <c r="GP96" s="57"/>
      <c r="GQ96" s="57"/>
      <c r="GR96" s="57"/>
      <c r="GS96" s="57"/>
      <c r="GT96" s="57"/>
      <c r="GU96" s="57"/>
      <c r="GV96" s="57"/>
      <c r="GW96" s="57"/>
      <c r="GX96" s="57"/>
      <c r="GY96" s="57"/>
      <c r="GZ96" s="57"/>
      <c r="HA96" s="57"/>
      <c r="HB96" s="57"/>
      <c r="HC96" s="57"/>
      <c r="HD96" s="57"/>
      <c r="HE96" s="57"/>
      <c r="HF96" s="57"/>
      <c r="HG96" s="57"/>
      <c r="HH96" s="57"/>
      <c r="HI96" s="57"/>
      <c r="HJ96" s="57"/>
      <c r="HK96" s="57"/>
      <c r="HL96" s="57"/>
      <c r="HM96" s="57"/>
      <c r="HN96" s="57"/>
      <c r="HO96" s="57"/>
      <c r="HP96" s="57"/>
      <c r="HQ96" s="57"/>
      <c r="HR96" s="57"/>
      <c r="HS96" s="57"/>
      <c r="HT96" s="57"/>
      <c r="HU96" s="57"/>
      <c r="HV96" s="57"/>
      <c r="HW96" s="57"/>
      <c r="HX96" s="57"/>
      <c r="HY96" s="57"/>
      <c r="HZ96" s="57"/>
      <c r="IA96" s="57"/>
      <c r="IB96" s="57"/>
      <c r="IC96" s="57"/>
      <c r="ID96" s="57"/>
      <c r="IE96" s="57"/>
      <c r="IF96" s="57"/>
      <c r="IG96" s="57"/>
      <c r="IH96" s="57"/>
      <c r="II96" s="57"/>
      <c r="IJ96" s="57"/>
      <c r="IK96" s="57"/>
      <c r="IL96" s="57"/>
      <c r="IM96" s="57"/>
      <c r="IN96" s="57"/>
      <c r="IO96" s="57"/>
      <c r="IP96" s="57"/>
      <c r="IQ96" s="57"/>
      <c r="IR96" s="57"/>
      <c r="IS96" s="57"/>
      <c r="IT96" s="57"/>
      <c r="IU96" s="57"/>
    </row>
    <row r="97" spans="1:255" s="59" customFormat="1" ht="12" customHeight="1">
      <c r="A97" s="36"/>
      <c r="B97" s="73" t="s">
        <v>74</v>
      </c>
      <c r="C97" s="87">
        <v>115000</v>
      </c>
      <c r="D97" s="88">
        <v>117000</v>
      </c>
      <c r="E97" s="87">
        <v>120000</v>
      </c>
      <c r="F97" s="42"/>
      <c r="G97" s="61"/>
      <c r="H97" s="56"/>
      <c r="I97" s="56"/>
      <c r="J97" s="57"/>
      <c r="K97" s="57"/>
      <c r="L97" s="57"/>
      <c r="M97" s="57"/>
      <c r="N97" s="57"/>
      <c r="O97" s="57"/>
      <c r="P97" s="58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57"/>
      <c r="AZ97" s="57"/>
      <c r="BA97" s="57"/>
      <c r="BB97" s="57"/>
      <c r="BC97" s="57"/>
      <c r="BD97" s="57"/>
      <c r="BE97" s="57"/>
      <c r="BF97" s="57"/>
      <c r="BG97" s="57"/>
      <c r="BH97" s="57"/>
      <c r="BI97" s="57"/>
      <c r="BJ97" s="57"/>
      <c r="BK97" s="57"/>
      <c r="BL97" s="57"/>
      <c r="BM97" s="57"/>
      <c r="BN97" s="57"/>
      <c r="BO97" s="57"/>
      <c r="BP97" s="57"/>
      <c r="BQ97" s="57"/>
      <c r="BR97" s="57"/>
      <c r="BS97" s="57"/>
      <c r="BT97" s="57"/>
      <c r="BU97" s="57"/>
      <c r="BV97" s="57"/>
      <c r="BW97" s="57"/>
      <c r="BX97" s="57"/>
      <c r="BY97" s="57"/>
      <c r="BZ97" s="57"/>
      <c r="CA97" s="57"/>
      <c r="CB97" s="57"/>
      <c r="CC97" s="57"/>
      <c r="CD97" s="57"/>
      <c r="CE97" s="57"/>
      <c r="CF97" s="57"/>
      <c r="CG97" s="57"/>
      <c r="CH97" s="57"/>
      <c r="CI97" s="57"/>
      <c r="CJ97" s="57"/>
      <c r="CK97" s="57"/>
      <c r="CL97" s="57"/>
      <c r="CM97" s="57"/>
      <c r="CN97" s="57"/>
      <c r="CO97" s="57"/>
      <c r="CP97" s="57"/>
      <c r="CQ97" s="57"/>
      <c r="CR97" s="57"/>
      <c r="CS97" s="57"/>
      <c r="CT97" s="57"/>
      <c r="CU97" s="57"/>
      <c r="CV97" s="57"/>
      <c r="CW97" s="57"/>
      <c r="CX97" s="57"/>
      <c r="CY97" s="57"/>
      <c r="CZ97" s="57"/>
      <c r="DA97" s="57"/>
      <c r="DB97" s="57"/>
      <c r="DC97" s="57"/>
      <c r="DD97" s="57"/>
      <c r="DE97" s="57"/>
      <c r="DF97" s="57"/>
      <c r="DG97" s="57"/>
      <c r="DH97" s="57"/>
      <c r="DI97" s="57"/>
      <c r="DJ97" s="57"/>
      <c r="DK97" s="57"/>
      <c r="DL97" s="57"/>
      <c r="DM97" s="57"/>
      <c r="DN97" s="57"/>
      <c r="DO97" s="57"/>
      <c r="DP97" s="57"/>
      <c r="DQ97" s="57"/>
      <c r="DR97" s="57"/>
      <c r="DS97" s="57"/>
      <c r="DT97" s="57"/>
      <c r="DU97" s="57"/>
      <c r="DV97" s="57"/>
      <c r="DW97" s="57"/>
      <c r="DX97" s="57"/>
      <c r="DY97" s="57"/>
      <c r="DZ97" s="57"/>
      <c r="EA97" s="57"/>
      <c r="EB97" s="57"/>
      <c r="EC97" s="57"/>
      <c r="ED97" s="57"/>
      <c r="EE97" s="57"/>
      <c r="EF97" s="57"/>
      <c r="EG97" s="57"/>
      <c r="EH97" s="57"/>
      <c r="EI97" s="57"/>
      <c r="EJ97" s="57"/>
      <c r="EK97" s="57"/>
      <c r="EL97" s="57"/>
      <c r="EM97" s="57"/>
      <c r="EN97" s="57"/>
      <c r="EO97" s="57"/>
      <c r="EP97" s="57"/>
      <c r="EQ97" s="57"/>
      <c r="ER97" s="57"/>
      <c r="ES97" s="57"/>
      <c r="ET97" s="57"/>
      <c r="EU97" s="57"/>
      <c r="EV97" s="57"/>
      <c r="EW97" s="57"/>
      <c r="EX97" s="57"/>
      <c r="EY97" s="57"/>
      <c r="EZ97" s="57"/>
      <c r="FA97" s="57"/>
      <c r="FB97" s="57"/>
      <c r="FC97" s="57"/>
      <c r="FD97" s="57"/>
      <c r="FE97" s="57"/>
      <c r="FF97" s="57"/>
      <c r="FG97" s="57"/>
      <c r="FH97" s="57"/>
      <c r="FI97" s="57"/>
      <c r="FJ97" s="57"/>
      <c r="FK97" s="57"/>
      <c r="FL97" s="57"/>
      <c r="FM97" s="57"/>
      <c r="FN97" s="57"/>
      <c r="FO97" s="57"/>
      <c r="FP97" s="57"/>
      <c r="FQ97" s="57"/>
      <c r="FR97" s="57"/>
      <c r="FS97" s="57"/>
      <c r="FT97" s="57"/>
      <c r="FU97" s="57"/>
      <c r="FV97" s="57"/>
      <c r="FW97" s="57"/>
      <c r="FX97" s="57"/>
      <c r="FY97" s="57"/>
      <c r="FZ97" s="57"/>
      <c r="GA97" s="57"/>
      <c r="GB97" s="57"/>
      <c r="GC97" s="57"/>
      <c r="GD97" s="57"/>
      <c r="GE97" s="57"/>
      <c r="GF97" s="57"/>
      <c r="GG97" s="57"/>
      <c r="GH97" s="57"/>
      <c r="GI97" s="57"/>
      <c r="GJ97" s="57"/>
      <c r="GK97" s="57"/>
      <c r="GL97" s="57"/>
      <c r="GM97" s="57"/>
      <c r="GN97" s="57"/>
      <c r="GO97" s="57"/>
      <c r="GP97" s="57"/>
      <c r="GQ97" s="57"/>
      <c r="GR97" s="57"/>
      <c r="GS97" s="57"/>
      <c r="GT97" s="57"/>
      <c r="GU97" s="57"/>
      <c r="GV97" s="57"/>
      <c r="GW97" s="57"/>
      <c r="GX97" s="57"/>
      <c r="GY97" s="57"/>
      <c r="GZ97" s="57"/>
      <c r="HA97" s="57"/>
      <c r="HB97" s="57"/>
      <c r="HC97" s="57"/>
      <c r="HD97" s="57"/>
      <c r="HE97" s="57"/>
      <c r="HF97" s="57"/>
      <c r="HG97" s="57"/>
      <c r="HH97" s="57"/>
      <c r="HI97" s="57"/>
      <c r="HJ97" s="57"/>
      <c r="HK97" s="57"/>
      <c r="HL97" s="57"/>
      <c r="HM97" s="57"/>
      <c r="HN97" s="57"/>
      <c r="HO97" s="57"/>
      <c r="HP97" s="57"/>
      <c r="HQ97" s="57"/>
      <c r="HR97" s="57"/>
      <c r="HS97" s="57"/>
      <c r="HT97" s="57"/>
      <c r="HU97" s="57"/>
      <c r="HV97" s="57"/>
      <c r="HW97" s="57"/>
      <c r="HX97" s="57"/>
      <c r="HY97" s="57"/>
      <c r="HZ97" s="57"/>
      <c r="IA97" s="57"/>
      <c r="IB97" s="57"/>
      <c r="IC97" s="57"/>
      <c r="ID97" s="57"/>
      <c r="IE97" s="57"/>
      <c r="IF97" s="57"/>
      <c r="IG97" s="57"/>
      <c r="IH97" s="57"/>
      <c r="II97" s="57"/>
      <c r="IJ97" s="57"/>
      <c r="IK97" s="57"/>
      <c r="IL97" s="57"/>
      <c r="IM97" s="57"/>
      <c r="IN97" s="57"/>
      <c r="IO97" s="57"/>
      <c r="IP97" s="57"/>
      <c r="IQ97" s="57"/>
      <c r="IR97" s="57"/>
      <c r="IS97" s="57"/>
      <c r="IT97" s="57"/>
      <c r="IU97" s="57"/>
    </row>
    <row r="98" spans="1:255" s="59" customFormat="1" ht="12" customHeight="1">
      <c r="A98" s="36"/>
      <c r="B98" s="73" t="s">
        <v>75</v>
      </c>
      <c r="C98" s="87">
        <f>C93/115000</f>
        <v>112.66593913043478</v>
      </c>
      <c r="D98" s="88">
        <f>C93/117000</f>
        <v>110.74002564102564</v>
      </c>
      <c r="E98" s="87">
        <f>12956583/120000</f>
        <v>107.971525</v>
      </c>
      <c r="F98" s="42"/>
      <c r="G98" s="61"/>
      <c r="H98" s="56"/>
      <c r="I98" s="56"/>
      <c r="J98" s="57"/>
      <c r="K98" s="57"/>
      <c r="L98" s="57"/>
      <c r="M98" s="57"/>
      <c r="N98" s="57"/>
      <c r="O98" s="57"/>
      <c r="P98" s="58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57"/>
      <c r="AY98" s="57"/>
      <c r="AZ98" s="57"/>
      <c r="BA98" s="57"/>
      <c r="BB98" s="57"/>
      <c r="BC98" s="57"/>
      <c r="BD98" s="57"/>
      <c r="BE98" s="57"/>
      <c r="BF98" s="57"/>
      <c r="BG98" s="57"/>
      <c r="BH98" s="57"/>
      <c r="BI98" s="57"/>
      <c r="BJ98" s="57"/>
      <c r="BK98" s="57"/>
      <c r="BL98" s="57"/>
      <c r="BM98" s="57"/>
      <c r="BN98" s="57"/>
      <c r="BO98" s="57"/>
      <c r="BP98" s="57"/>
      <c r="BQ98" s="57"/>
      <c r="BR98" s="57"/>
      <c r="BS98" s="57"/>
      <c r="BT98" s="57"/>
      <c r="BU98" s="57"/>
      <c r="BV98" s="57"/>
      <c r="BW98" s="57"/>
      <c r="BX98" s="57"/>
      <c r="BY98" s="57"/>
      <c r="BZ98" s="57"/>
      <c r="CA98" s="57"/>
      <c r="CB98" s="57"/>
      <c r="CC98" s="57"/>
      <c r="CD98" s="57"/>
      <c r="CE98" s="57"/>
      <c r="CF98" s="57"/>
      <c r="CG98" s="57"/>
      <c r="CH98" s="57"/>
      <c r="CI98" s="57"/>
      <c r="CJ98" s="57"/>
      <c r="CK98" s="57"/>
      <c r="CL98" s="57"/>
      <c r="CM98" s="57"/>
      <c r="CN98" s="57"/>
      <c r="CO98" s="57"/>
      <c r="CP98" s="57"/>
      <c r="CQ98" s="57"/>
      <c r="CR98" s="57"/>
      <c r="CS98" s="57"/>
      <c r="CT98" s="57"/>
      <c r="CU98" s="57"/>
      <c r="CV98" s="57"/>
      <c r="CW98" s="57"/>
      <c r="CX98" s="57"/>
      <c r="CY98" s="57"/>
      <c r="CZ98" s="57"/>
      <c r="DA98" s="57"/>
      <c r="DB98" s="57"/>
      <c r="DC98" s="57"/>
      <c r="DD98" s="57"/>
      <c r="DE98" s="57"/>
      <c r="DF98" s="57"/>
      <c r="DG98" s="57"/>
      <c r="DH98" s="57"/>
      <c r="DI98" s="57"/>
      <c r="DJ98" s="57"/>
      <c r="DK98" s="57"/>
      <c r="DL98" s="57"/>
      <c r="DM98" s="57"/>
      <c r="DN98" s="57"/>
      <c r="DO98" s="57"/>
      <c r="DP98" s="57"/>
      <c r="DQ98" s="57"/>
      <c r="DR98" s="57"/>
      <c r="DS98" s="57"/>
      <c r="DT98" s="57"/>
      <c r="DU98" s="57"/>
      <c r="DV98" s="57"/>
      <c r="DW98" s="57"/>
      <c r="DX98" s="57"/>
      <c r="DY98" s="57"/>
      <c r="DZ98" s="57"/>
      <c r="EA98" s="57"/>
      <c r="EB98" s="57"/>
      <c r="EC98" s="57"/>
      <c r="ED98" s="57"/>
      <c r="EE98" s="57"/>
      <c r="EF98" s="57"/>
      <c r="EG98" s="57"/>
      <c r="EH98" s="57"/>
      <c r="EI98" s="57"/>
      <c r="EJ98" s="57"/>
      <c r="EK98" s="57"/>
      <c r="EL98" s="57"/>
      <c r="EM98" s="57"/>
      <c r="EN98" s="57"/>
      <c r="EO98" s="57"/>
      <c r="EP98" s="57"/>
      <c r="EQ98" s="57"/>
      <c r="ER98" s="57"/>
      <c r="ES98" s="57"/>
      <c r="ET98" s="57"/>
      <c r="EU98" s="57"/>
      <c r="EV98" s="57"/>
      <c r="EW98" s="57"/>
      <c r="EX98" s="57"/>
      <c r="EY98" s="57"/>
      <c r="EZ98" s="57"/>
      <c r="FA98" s="57"/>
      <c r="FB98" s="57"/>
      <c r="FC98" s="57"/>
      <c r="FD98" s="57"/>
      <c r="FE98" s="57"/>
      <c r="FF98" s="57"/>
      <c r="FG98" s="57"/>
      <c r="FH98" s="57"/>
      <c r="FI98" s="57"/>
      <c r="FJ98" s="57"/>
      <c r="FK98" s="57"/>
      <c r="FL98" s="57"/>
      <c r="FM98" s="57"/>
      <c r="FN98" s="57"/>
      <c r="FO98" s="57"/>
      <c r="FP98" s="57"/>
      <c r="FQ98" s="57"/>
      <c r="FR98" s="57"/>
      <c r="FS98" s="57"/>
      <c r="FT98" s="57"/>
      <c r="FU98" s="57"/>
      <c r="FV98" s="57"/>
      <c r="FW98" s="57"/>
      <c r="FX98" s="57"/>
      <c r="FY98" s="57"/>
      <c r="FZ98" s="57"/>
      <c r="GA98" s="57"/>
      <c r="GB98" s="57"/>
      <c r="GC98" s="57"/>
      <c r="GD98" s="57"/>
      <c r="GE98" s="57"/>
      <c r="GF98" s="57"/>
      <c r="GG98" s="57"/>
      <c r="GH98" s="57"/>
      <c r="GI98" s="57"/>
      <c r="GJ98" s="57"/>
      <c r="GK98" s="57"/>
      <c r="GL98" s="57"/>
      <c r="GM98" s="57"/>
      <c r="GN98" s="57"/>
      <c r="GO98" s="57"/>
      <c r="GP98" s="57"/>
      <c r="GQ98" s="57"/>
      <c r="GR98" s="57"/>
      <c r="GS98" s="57"/>
      <c r="GT98" s="57"/>
      <c r="GU98" s="57"/>
      <c r="GV98" s="57"/>
      <c r="GW98" s="57"/>
      <c r="GX98" s="57"/>
      <c r="GY98" s="57"/>
      <c r="GZ98" s="57"/>
      <c r="HA98" s="57"/>
      <c r="HB98" s="57"/>
      <c r="HC98" s="57"/>
      <c r="HD98" s="57"/>
      <c r="HE98" s="57"/>
      <c r="HF98" s="57"/>
      <c r="HG98" s="57"/>
      <c r="HH98" s="57"/>
      <c r="HI98" s="57"/>
      <c r="HJ98" s="57"/>
      <c r="HK98" s="57"/>
      <c r="HL98" s="57"/>
      <c r="HM98" s="57"/>
      <c r="HN98" s="57"/>
      <c r="HO98" s="57"/>
      <c r="HP98" s="57"/>
      <c r="HQ98" s="57"/>
      <c r="HR98" s="57"/>
      <c r="HS98" s="57"/>
      <c r="HT98" s="57"/>
      <c r="HU98" s="57"/>
      <c r="HV98" s="57"/>
      <c r="HW98" s="57"/>
      <c r="HX98" s="57"/>
      <c r="HY98" s="57"/>
      <c r="HZ98" s="57"/>
      <c r="IA98" s="57"/>
      <c r="IB98" s="57"/>
      <c r="IC98" s="57"/>
      <c r="ID98" s="57"/>
      <c r="IE98" s="57"/>
      <c r="IF98" s="57"/>
      <c r="IG98" s="57"/>
      <c r="IH98" s="57"/>
      <c r="II98" s="57"/>
      <c r="IJ98" s="57"/>
      <c r="IK98" s="57"/>
      <c r="IL98" s="57"/>
      <c r="IM98" s="57"/>
      <c r="IN98" s="57"/>
      <c r="IO98" s="57"/>
      <c r="IP98" s="57"/>
      <c r="IQ98" s="57"/>
      <c r="IR98" s="57"/>
      <c r="IS98" s="57"/>
      <c r="IT98" s="57"/>
      <c r="IU98" s="57"/>
    </row>
    <row r="99" spans="1:255" s="59" customFormat="1" ht="12" customHeight="1">
      <c r="A99" s="36"/>
      <c r="B99" s="38" t="s">
        <v>53</v>
      </c>
      <c r="C99" s="36"/>
      <c r="D99" s="37"/>
      <c r="E99" s="36"/>
      <c r="F99" s="36"/>
      <c r="G99" s="36"/>
      <c r="H99" s="56"/>
      <c r="I99" s="56"/>
      <c r="J99" s="57"/>
      <c r="K99" s="57"/>
      <c r="L99" s="57"/>
      <c r="M99" s="57"/>
      <c r="N99" s="57"/>
      <c r="O99" s="57"/>
      <c r="P99" s="58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57"/>
      <c r="BJ99" s="57"/>
      <c r="BK99" s="57"/>
      <c r="BL99" s="57"/>
      <c r="BM99" s="57"/>
      <c r="BN99" s="57"/>
      <c r="BO99" s="57"/>
      <c r="BP99" s="57"/>
      <c r="BQ99" s="57"/>
      <c r="BR99" s="57"/>
      <c r="BS99" s="57"/>
      <c r="BT99" s="57"/>
      <c r="BU99" s="57"/>
      <c r="BV99" s="57"/>
      <c r="BW99" s="57"/>
      <c r="BX99" s="57"/>
      <c r="BY99" s="57"/>
      <c r="BZ99" s="57"/>
      <c r="CA99" s="57"/>
      <c r="CB99" s="57"/>
      <c r="CC99" s="57"/>
      <c r="CD99" s="57"/>
      <c r="CE99" s="57"/>
      <c r="CF99" s="57"/>
      <c r="CG99" s="57"/>
      <c r="CH99" s="57"/>
      <c r="CI99" s="57"/>
      <c r="CJ99" s="57"/>
      <c r="CK99" s="57"/>
      <c r="CL99" s="57"/>
      <c r="CM99" s="57"/>
      <c r="CN99" s="57"/>
      <c r="CO99" s="57"/>
      <c r="CP99" s="57"/>
      <c r="CQ99" s="57"/>
      <c r="CR99" s="57"/>
      <c r="CS99" s="57"/>
      <c r="CT99" s="57"/>
      <c r="CU99" s="57"/>
      <c r="CV99" s="57"/>
      <c r="CW99" s="57"/>
      <c r="CX99" s="57"/>
      <c r="CY99" s="57"/>
      <c r="CZ99" s="57"/>
      <c r="DA99" s="57"/>
      <c r="DB99" s="57"/>
      <c r="DC99" s="57"/>
      <c r="DD99" s="57"/>
      <c r="DE99" s="57"/>
      <c r="DF99" s="57"/>
      <c r="DG99" s="57"/>
      <c r="DH99" s="57"/>
      <c r="DI99" s="57"/>
      <c r="DJ99" s="57"/>
      <c r="DK99" s="57"/>
      <c r="DL99" s="57"/>
      <c r="DM99" s="57"/>
      <c r="DN99" s="57"/>
      <c r="DO99" s="57"/>
      <c r="DP99" s="57"/>
      <c r="DQ99" s="57"/>
      <c r="DR99" s="57"/>
      <c r="DS99" s="57"/>
      <c r="DT99" s="57"/>
      <c r="DU99" s="57"/>
      <c r="DV99" s="57"/>
      <c r="DW99" s="57"/>
      <c r="DX99" s="57"/>
      <c r="DY99" s="57"/>
      <c r="DZ99" s="57"/>
      <c r="EA99" s="57"/>
      <c r="EB99" s="57"/>
      <c r="EC99" s="57"/>
      <c r="ED99" s="57"/>
      <c r="EE99" s="57"/>
      <c r="EF99" s="57"/>
      <c r="EG99" s="57"/>
      <c r="EH99" s="57"/>
      <c r="EI99" s="57"/>
      <c r="EJ99" s="57"/>
      <c r="EK99" s="57"/>
      <c r="EL99" s="57"/>
      <c r="EM99" s="57"/>
      <c r="EN99" s="57"/>
      <c r="EO99" s="57"/>
      <c r="EP99" s="57"/>
      <c r="EQ99" s="57"/>
      <c r="ER99" s="57"/>
      <c r="ES99" s="57"/>
      <c r="ET99" s="57"/>
      <c r="EU99" s="57"/>
      <c r="EV99" s="57"/>
      <c r="EW99" s="57"/>
      <c r="EX99" s="57"/>
      <c r="EY99" s="57"/>
      <c r="EZ99" s="57"/>
      <c r="FA99" s="57"/>
      <c r="FB99" s="57"/>
      <c r="FC99" s="57"/>
      <c r="FD99" s="57"/>
      <c r="FE99" s="57"/>
      <c r="FF99" s="57"/>
      <c r="FG99" s="57"/>
      <c r="FH99" s="57"/>
      <c r="FI99" s="57"/>
      <c r="FJ99" s="57"/>
      <c r="FK99" s="57"/>
      <c r="FL99" s="57"/>
      <c r="FM99" s="57"/>
      <c r="FN99" s="57"/>
      <c r="FO99" s="57"/>
      <c r="FP99" s="57"/>
      <c r="FQ99" s="57"/>
      <c r="FR99" s="57"/>
      <c r="FS99" s="57"/>
      <c r="FT99" s="57"/>
      <c r="FU99" s="57"/>
      <c r="FV99" s="57"/>
      <c r="FW99" s="57"/>
      <c r="FX99" s="57"/>
      <c r="FY99" s="57"/>
      <c r="FZ99" s="57"/>
      <c r="GA99" s="57"/>
      <c r="GB99" s="57"/>
      <c r="GC99" s="57"/>
      <c r="GD99" s="57"/>
      <c r="GE99" s="57"/>
      <c r="GF99" s="57"/>
      <c r="GG99" s="57"/>
      <c r="GH99" s="57"/>
      <c r="GI99" s="57"/>
      <c r="GJ99" s="57"/>
      <c r="GK99" s="57"/>
      <c r="GL99" s="57"/>
      <c r="GM99" s="57"/>
      <c r="GN99" s="57"/>
      <c r="GO99" s="57"/>
      <c r="GP99" s="57"/>
      <c r="GQ99" s="57"/>
      <c r="GR99" s="57"/>
      <c r="GS99" s="57"/>
      <c r="GT99" s="57"/>
      <c r="GU99" s="57"/>
      <c r="GV99" s="57"/>
      <c r="GW99" s="57"/>
      <c r="GX99" s="57"/>
      <c r="GY99" s="57"/>
      <c r="GZ99" s="57"/>
      <c r="HA99" s="57"/>
      <c r="HB99" s="57"/>
      <c r="HC99" s="57"/>
      <c r="HD99" s="57"/>
      <c r="HE99" s="57"/>
      <c r="HF99" s="57"/>
      <c r="HG99" s="57"/>
      <c r="HH99" s="57"/>
      <c r="HI99" s="57"/>
      <c r="HJ99" s="57"/>
      <c r="HK99" s="57"/>
      <c r="HL99" s="57"/>
      <c r="HM99" s="57"/>
      <c r="HN99" s="57"/>
      <c r="HO99" s="57"/>
      <c r="HP99" s="57"/>
      <c r="HQ99" s="57"/>
      <c r="HR99" s="57"/>
      <c r="HS99" s="57"/>
      <c r="HT99" s="57"/>
      <c r="HU99" s="57"/>
      <c r="HV99" s="57"/>
      <c r="HW99" s="57"/>
      <c r="HX99" s="57"/>
      <c r="HY99" s="57"/>
      <c r="HZ99" s="57"/>
      <c r="IA99" s="57"/>
      <c r="IB99" s="57"/>
      <c r="IC99" s="57"/>
      <c r="ID99" s="57"/>
      <c r="IE99" s="57"/>
      <c r="IF99" s="57"/>
      <c r="IG99" s="57"/>
      <c r="IH99" s="57"/>
      <c r="II99" s="57"/>
      <c r="IJ99" s="57"/>
      <c r="IK99" s="57"/>
      <c r="IL99" s="57"/>
      <c r="IM99" s="57"/>
      <c r="IN99" s="57"/>
      <c r="IO99" s="57"/>
      <c r="IP99" s="57"/>
      <c r="IQ99" s="57"/>
      <c r="IR99" s="57"/>
      <c r="IS99" s="57"/>
      <c r="IT99" s="57"/>
      <c r="IU99" s="57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2022-02-25T15:20:55Z</cp:lastPrinted>
  <dcterms:created xsi:type="dcterms:W3CDTF">2020-11-27T12:49:26Z</dcterms:created>
  <dcterms:modified xsi:type="dcterms:W3CDTF">2022-07-26T15:31:19Z</dcterms:modified>
</cp:coreProperties>
</file>