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524"/>
  <workbookPr/>
  <mc:AlternateContent xmlns:mc="http://schemas.openxmlformats.org/markup-compatibility/2006">
    <mc:Choice Requires="x15">
      <x15ac:absPath xmlns:x15ac="http://schemas.microsoft.com/office/spreadsheetml/2010/11/ac" url="C:\Users\caliaga\Desktop\Fichas Técnicas Talca\"/>
    </mc:Choice>
  </mc:AlternateContent>
  <xr:revisionPtr revIDLastSave="0" documentId="11_25BB3D3FA5C5D55BE5FDABE071689B70F0938410" xr6:coauthVersionLast="47" xr6:coauthVersionMax="47" xr10:uidLastSave="{00000000-0000-0000-0000-000000000000}"/>
  <bookViews>
    <workbookView xWindow="-105" yWindow="-105" windowWidth="19425" windowHeight="10425" xr2:uid="{00000000-000D-0000-FFFF-FFFF00000000}"/>
  </bookViews>
  <sheets>
    <sheet name="Viña SE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1" i="1" l="1"/>
  <c r="G32" i="1" s="1"/>
  <c r="C73" i="1" s="1"/>
  <c r="G26" i="1" l="1"/>
  <c r="G25" i="1"/>
  <c r="G24" i="1"/>
  <c r="G23" i="1"/>
  <c r="G22" i="1"/>
  <c r="G47" i="1" l="1"/>
  <c r="G45" i="1"/>
  <c r="G43" i="1"/>
  <c r="G42" i="1"/>
  <c r="G21" i="1"/>
  <c r="G27" i="1" s="1"/>
  <c r="G12" i="1"/>
  <c r="G58" i="1" s="1"/>
  <c r="C72" i="1" l="1"/>
  <c r="G48" i="1"/>
  <c r="C75" i="1" s="1"/>
  <c r="C74" i="1"/>
  <c r="G55" i="1" l="1"/>
  <c r="G56" i="1" s="1"/>
  <c r="G57" i="1" l="1"/>
  <c r="C77" i="1"/>
  <c r="C78" i="1" s="1"/>
  <c r="D73" i="1" s="1"/>
  <c r="D83" i="1" l="1"/>
  <c r="G59" i="1"/>
  <c r="D77" i="1"/>
  <c r="D75" i="1" l="1"/>
  <c r="E83" i="1"/>
  <c r="D72" i="1"/>
  <c r="D74" i="1"/>
  <c r="C83" i="1"/>
  <c r="D76" i="1"/>
  <c r="D78" i="1" l="1"/>
</calcChain>
</file>

<file path=xl/sharedStrings.xml><?xml version="1.0" encoding="utf-8"?>
<sst xmlns="http://schemas.openxmlformats.org/spreadsheetml/2006/main" count="134" uniqueCount="99">
  <si>
    <t>RUBRO O CULTIVO</t>
  </si>
  <si>
    <t>VIÑA -SECANO AÑO 15 +</t>
  </si>
  <si>
    <t>RENDIMIENTO (KG/Há.)</t>
  </si>
  <si>
    <t>VARIEDAD</t>
  </si>
  <si>
    <t>PAIS</t>
  </si>
  <si>
    <t>FECHA ESTIMADA  PRECIO VENTA</t>
  </si>
  <si>
    <t>MARZO-ABRIL</t>
  </si>
  <si>
    <t>NIVEL TECNOLÓGICO</t>
  </si>
  <si>
    <t>MEDIO</t>
  </si>
  <si>
    <t>PRECIO ESPERADO ($/KG)</t>
  </si>
  <si>
    <t>REGIÓN</t>
  </si>
  <si>
    <t>DEL MAULE</t>
  </si>
  <si>
    <t>INGRESO ESPERADO, con IVA ($)</t>
  </si>
  <si>
    <t>AGENCIA DE ÁREA</t>
  </si>
  <si>
    <t>TALCA</t>
  </si>
  <si>
    <t>DESTINO PRODUCCION</t>
  </si>
  <si>
    <t>AGROIND.VIT. REG.</t>
  </si>
  <si>
    <t>COMUNA/LOCALIDAD</t>
  </si>
  <si>
    <t>TALCA-PENCAHUE-PELARCO-MAULE-SAN RAFAEL-RIO CLARO</t>
  </si>
  <si>
    <t>FECHA DE COSECHA</t>
  </si>
  <si>
    <t>FECHA PRECIO INSUMOS</t>
  </si>
  <si>
    <t>JUNIO-2022</t>
  </si>
  <si>
    <t>CONTINGENCIA</t>
  </si>
  <si>
    <t>LLUVIAS-HELADAS</t>
  </si>
  <si>
    <t xml:space="preserve"> </t>
  </si>
  <si>
    <t>COSTOS DIRECTOS DE PRODUCCIÓN POR HECTÁREA (INCLUYE IVA)</t>
  </si>
  <si>
    <t>MANO DE OBRA</t>
  </si>
  <si>
    <t>Labores</t>
  </si>
  <si>
    <t>Unidad</t>
  </si>
  <si>
    <t>N° Jornadas/HA</t>
  </si>
  <si>
    <t>Época (Mes)</t>
  </si>
  <si>
    <t xml:space="preserve"> Precio Unitario ($) </t>
  </si>
  <si>
    <t xml:space="preserve"> Sub Total ($) </t>
  </si>
  <si>
    <t>PODA</t>
  </si>
  <si>
    <t>JH</t>
  </si>
  <si>
    <t>MAY-JUL</t>
  </si>
  <si>
    <t>AMARRADURA</t>
  </si>
  <si>
    <t>JUL-AGO</t>
  </si>
  <si>
    <t>APLICACIÓN AGROQUIM.(2)</t>
  </si>
  <si>
    <t>DIC-ENE</t>
  </si>
  <si>
    <t>APLICACIÓN FERTILIZANTES</t>
  </si>
  <si>
    <t>OCT-NOV</t>
  </si>
  <si>
    <t>RETIRO SARMIENTO</t>
  </si>
  <si>
    <t>JUN-JUL</t>
  </si>
  <si>
    <t>COSECHA</t>
  </si>
  <si>
    <t>MAR-ABR</t>
  </si>
  <si>
    <t>Subtotal Jornadas Hombre</t>
  </si>
  <si>
    <t>JORNADAS ANIMAL</t>
  </si>
  <si>
    <t>ARADURA Y RASTRAJES ENTRE HILERA</t>
  </si>
  <si>
    <t>JA</t>
  </si>
  <si>
    <t>Subtotal Jornadas Animal</t>
  </si>
  <si>
    <t>MAQUINARIA</t>
  </si>
  <si>
    <t>N° Jornadas</t>
  </si>
  <si>
    <t>N/A</t>
  </si>
  <si>
    <t>Subtotal Costo Maquinaria</t>
  </si>
  <si>
    <t>INSUMOS</t>
  </si>
  <si>
    <t>Insumos</t>
  </si>
  <si>
    <t>Unidad (Kg/l/u)</t>
  </si>
  <si>
    <t>Cantidad (Kg/l/u)</t>
  </si>
  <si>
    <t>FERTILIZANTES</t>
  </si>
  <si>
    <t>UREA GRAN.</t>
  </si>
  <si>
    <t>KG</t>
  </si>
  <si>
    <t>MEZCLA NPK</t>
  </si>
  <si>
    <t>AGOSTO-SEPT.</t>
  </si>
  <si>
    <t>FUNGUICIDA</t>
  </si>
  <si>
    <t>AZUFRE</t>
  </si>
  <si>
    <t>OCT-FEB</t>
  </si>
  <si>
    <t>INSECTICIDAS</t>
  </si>
  <si>
    <t>ZERO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</si>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</sst>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 * #,##0_ ;_ * \-#,##0_ ;_ * &quot;-&quot;_ ;_ @_ 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  <numFmt numFmtId="168" formatCode="&quot; &quot;* #,##0&quot; &quot;;&quot;-&quot;* #,##0&quot; &quot;;&quot; &quot;* &quot;-&quot;??&quot; &quot;"/>
  </numFmts>
  <fonts count="19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8"/>
      <color indexed="9"/>
      <name val="Arial Narrow"/>
      <family val="2"/>
    </font>
    <font>
      <b/>
      <sz val="11"/>
      <color indexed="8"/>
      <name val="Calibri"/>
      <family val="2"/>
    </font>
    <font>
      <sz val="9"/>
      <color indexed="9"/>
      <name val="Arial Narrow"/>
      <family val="2"/>
    </font>
    <font>
      <b/>
      <sz val="9"/>
      <color indexed="8"/>
      <name val="Arial Narrow"/>
      <family val="2"/>
    </font>
    <font>
      <sz val="7"/>
      <color indexed="8"/>
      <name val="Arial Narrow"/>
      <family val="2"/>
    </font>
    <font>
      <u/>
      <sz val="7"/>
      <color indexed="8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b/>
      <sz val="7"/>
      <color indexed="15"/>
      <name val="Arial Narrow"/>
      <family val="2"/>
    </font>
    <font>
      <sz val="7"/>
      <color indexed="9"/>
      <name val="Arial Narrow"/>
      <family val="2"/>
    </font>
    <font>
      <b/>
      <i/>
      <sz val="9"/>
      <color indexed="9"/>
      <name val="Arial Narrow"/>
      <family val="2"/>
    </font>
    <font>
      <b/>
      <sz val="9"/>
      <color theme="0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23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164" fontId="4" fillId="0" borderId="0" applyFont="0" applyFill="0" applyBorder="0" applyAlignment="0" applyProtection="0"/>
  </cellStyleXfs>
  <cellXfs count="125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0" fillId="2" borderId="1" xfId="0" applyFill="1" applyBorder="1"/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49" fontId="1" fillId="2" borderId="10" xfId="0" applyNumberFormat="1" applyFont="1" applyFill="1" applyBorder="1" applyAlignment="1">
      <alignment wrapText="1"/>
    </xf>
    <xf numFmtId="49" fontId="1" fillId="2" borderId="10" xfId="0" applyNumberFormat="1" applyFont="1" applyFill="1" applyBorder="1" applyAlignment="1">
      <alignment horizontal="center" wrapText="1"/>
    </xf>
    <xf numFmtId="0" fontId="1" fillId="2" borderId="10" xfId="0" applyNumberFormat="1" applyFont="1" applyFill="1" applyBorder="1" applyAlignment="1">
      <alignment wrapText="1"/>
    </xf>
    <xf numFmtId="3" fontId="1" fillId="2" borderId="10" xfId="0" applyNumberFormat="1" applyFont="1" applyFill="1" applyBorder="1" applyAlignment="1">
      <alignment horizontal="right" wrapText="1"/>
    </xf>
    <xf numFmtId="49" fontId="1" fillId="2" borderId="10" xfId="0" applyNumberFormat="1" applyFont="1" applyFill="1" applyBorder="1"/>
    <xf numFmtId="49" fontId="1" fillId="2" borderId="10" xfId="0" applyNumberFormat="1" applyFont="1" applyFill="1" applyBorder="1" applyAlignment="1">
      <alignment horizontal="center"/>
    </xf>
    <xf numFmtId="0" fontId="1" fillId="2" borderId="10" xfId="0" applyNumberFormat="1" applyFont="1" applyFill="1" applyBorder="1"/>
    <xf numFmtId="3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vertical="center" wrapText="1"/>
    </xf>
    <xf numFmtId="0" fontId="7" fillId="0" borderId="0" xfId="0" applyNumberFormat="1" applyFont="1"/>
    <xf numFmtId="0" fontId="7" fillId="0" borderId="0" xfId="0" applyFont="1"/>
    <xf numFmtId="0" fontId="7" fillId="0" borderId="1" xfId="0" applyNumberFormat="1" applyFont="1" applyBorder="1"/>
    <xf numFmtId="0" fontId="2" fillId="2" borderId="1" xfId="0" applyFont="1" applyFill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0" fontId="7" fillId="2" borderId="1" xfId="0" applyFont="1" applyFill="1" applyBorder="1"/>
    <xf numFmtId="0" fontId="5" fillId="3" borderId="1" xfId="0" applyFont="1" applyFill="1" applyBorder="1" applyAlignment="1">
      <alignment vertical="center"/>
    </xf>
    <xf numFmtId="168" fontId="1" fillId="2" borderId="10" xfId="0" applyNumberFormat="1" applyFont="1" applyFill="1" applyBorder="1"/>
    <xf numFmtId="0" fontId="1" fillId="2" borderId="10" xfId="0" applyFont="1" applyFill="1" applyBorder="1"/>
    <xf numFmtId="3" fontId="1" fillId="2" borderId="10" xfId="0" applyNumberFormat="1" applyFont="1" applyFill="1" applyBorder="1"/>
    <xf numFmtId="14" fontId="1" fillId="2" borderId="1" xfId="0" applyNumberFormat="1" applyFont="1" applyFill="1" applyBorder="1"/>
    <xf numFmtId="0" fontId="1" fillId="2" borderId="1" xfId="0" applyFont="1" applyFill="1" applyBorder="1" applyAlignment="1">
      <alignment horizontal="justify" wrapText="1"/>
    </xf>
    <xf numFmtId="0" fontId="6" fillId="2" borderId="1" xfId="0" applyFont="1" applyFill="1" applyBorder="1" applyAlignment="1">
      <alignment vertical="center"/>
    </xf>
    <xf numFmtId="166" fontId="6" fillId="2" borderId="1" xfId="0" applyNumberFormat="1" applyFont="1" applyFill="1" applyBorder="1" applyAlignment="1">
      <alignment vertical="center"/>
    </xf>
    <xf numFmtId="0" fontId="1" fillId="6" borderId="1" xfId="0" applyFont="1" applyFill="1" applyBorder="1"/>
    <xf numFmtId="0" fontId="6" fillId="6" borderId="1" xfId="0" applyFont="1" applyFill="1" applyBorder="1" applyAlignment="1">
      <alignment vertical="center"/>
    </xf>
    <xf numFmtId="0" fontId="3" fillId="6" borderId="1" xfId="0" applyFont="1" applyFill="1" applyBorder="1" applyAlignment="1">
      <alignment vertical="center"/>
    </xf>
    <xf numFmtId="166" fontId="3" fillId="2" borderId="1" xfId="0" applyNumberFormat="1" applyFont="1" applyFill="1" applyBorder="1" applyAlignment="1">
      <alignment vertical="center"/>
    </xf>
    <xf numFmtId="0" fontId="1" fillId="2" borderId="10" xfId="0" applyFont="1" applyFill="1" applyBorder="1" applyAlignment="1">
      <alignment wrapText="1"/>
    </xf>
    <xf numFmtId="0" fontId="1" fillId="2" borderId="10" xfId="0" applyFont="1" applyFill="1" applyBorder="1" applyAlignment="1">
      <alignment horizontal="center" vertical="center"/>
    </xf>
    <xf numFmtId="164" fontId="1" fillId="2" borderId="10" xfId="1" applyFont="1" applyFill="1" applyBorder="1" applyAlignment="1">
      <alignment vertical="center"/>
    </xf>
    <xf numFmtId="49" fontId="5" fillId="3" borderId="10" xfId="0" applyNumberFormat="1" applyFont="1" applyFill="1" applyBorder="1" applyAlignment="1">
      <alignment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vertical="center"/>
    </xf>
    <xf numFmtId="164" fontId="5" fillId="3" borderId="10" xfId="1" applyFont="1" applyFill="1" applyBorder="1" applyAlignment="1">
      <alignment vertical="center"/>
    </xf>
    <xf numFmtId="0" fontId="2" fillId="0" borderId="1" xfId="0" applyNumberFormat="1" applyFont="1" applyBorder="1"/>
    <xf numFmtId="3" fontId="2" fillId="2" borderId="1" xfId="0" applyNumberFormat="1" applyFont="1" applyFill="1" applyBorder="1"/>
    <xf numFmtId="49" fontId="5" fillId="5" borderId="10" xfId="0" applyNumberFormat="1" applyFont="1" applyFill="1" applyBorder="1" applyAlignment="1">
      <alignment vertical="center"/>
    </xf>
    <xf numFmtId="49" fontId="5" fillId="3" borderId="10" xfId="0" applyNumberFormat="1" applyFont="1" applyFill="1" applyBorder="1" applyAlignment="1">
      <alignment horizontal="center" vertical="center"/>
    </xf>
    <xf numFmtId="49" fontId="5" fillId="3" borderId="10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wrapText="1"/>
    </xf>
    <xf numFmtId="49" fontId="2" fillId="2" borderId="10" xfId="0" applyNumberFormat="1" applyFont="1" applyFill="1" applyBorder="1" applyAlignment="1">
      <alignment horizontal="center" wrapText="1"/>
    </xf>
    <xf numFmtId="0" fontId="2" fillId="2" borderId="10" xfId="0" applyNumberFormat="1" applyFont="1" applyFill="1" applyBorder="1" applyAlignment="1">
      <alignment horizontal="center" wrapText="1"/>
    </xf>
    <xf numFmtId="3" fontId="2" fillId="2" borderId="10" xfId="0" applyNumberFormat="1" applyFont="1" applyFill="1" applyBorder="1" applyAlignment="1">
      <alignment horizontal="right" wrapText="1"/>
    </xf>
    <xf numFmtId="0" fontId="5" fillId="3" borderId="10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vertical="center"/>
    </xf>
    <xf numFmtId="3" fontId="5" fillId="3" borderId="10" xfId="0" applyNumberFormat="1" applyFont="1" applyFill="1" applyBorder="1" applyAlignment="1">
      <alignment vertical="center"/>
    </xf>
    <xf numFmtId="0" fontId="9" fillId="2" borderId="1" xfId="0" applyFont="1" applyFill="1" applyBorder="1"/>
    <xf numFmtId="3" fontId="9" fillId="2" borderId="1" xfId="0" applyNumberFormat="1" applyFont="1" applyFill="1" applyBorder="1"/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5" fillId="5" borderId="1" xfId="0" applyFont="1" applyFill="1" applyBorder="1" applyAlignment="1">
      <alignment vertical="center"/>
    </xf>
    <xf numFmtId="49" fontId="10" fillId="2" borderId="1" xfId="0" applyNumberFormat="1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0" fontId="10" fillId="2" borderId="1" xfId="0" applyFont="1" applyFill="1" applyBorder="1"/>
    <xf numFmtId="0" fontId="10" fillId="6" borderId="1" xfId="0" applyFont="1" applyFill="1" applyBorder="1"/>
    <xf numFmtId="0" fontId="12" fillId="6" borderId="1" xfId="0" applyFont="1" applyFill="1" applyBorder="1" applyAlignment="1">
      <alignment vertical="center"/>
    </xf>
    <xf numFmtId="0" fontId="16" fillId="2" borderId="1" xfId="0" applyFont="1" applyFill="1" applyBorder="1" applyAlignment="1">
      <alignment vertical="center"/>
    </xf>
    <xf numFmtId="0" fontId="12" fillId="8" borderId="1" xfId="0" applyFont="1" applyFill="1" applyBorder="1" applyAlignment="1">
      <alignment vertical="center"/>
    </xf>
    <xf numFmtId="49" fontId="15" fillId="8" borderId="1" xfId="0" applyNumberFormat="1" applyFont="1" applyFill="1" applyBorder="1" applyAlignment="1">
      <alignment vertical="center"/>
    </xf>
    <xf numFmtId="49" fontId="5" fillId="3" borderId="10" xfId="0" applyNumberFormat="1" applyFont="1" applyFill="1" applyBorder="1" applyAlignment="1">
      <alignment vertical="center" wrapText="1"/>
    </xf>
    <xf numFmtId="49" fontId="9" fillId="2" borderId="10" xfId="0" applyNumberFormat="1" applyFont="1" applyFill="1" applyBorder="1" applyAlignment="1">
      <alignment horizontal="right" wrapText="1"/>
    </xf>
    <xf numFmtId="3" fontId="2" fillId="2" borderId="10" xfId="0" applyNumberFormat="1" applyFont="1" applyFill="1" applyBorder="1"/>
    <xf numFmtId="49" fontId="18" fillId="3" borderId="10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/>
    </xf>
    <xf numFmtId="49" fontId="5" fillId="5" borderId="11" xfId="0" applyNumberFormat="1" applyFont="1" applyFill="1" applyBorder="1" applyAlignment="1">
      <alignment vertical="center"/>
    </xf>
    <xf numFmtId="49" fontId="3" fillId="2" borderId="10" xfId="0" applyNumberFormat="1" applyFont="1" applyFill="1" applyBorder="1"/>
    <xf numFmtId="0" fontId="1" fillId="2" borderId="10" xfId="0" applyFont="1" applyFill="1" applyBorder="1" applyAlignment="1">
      <alignment horizontal="center"/>
    </xf>
    <xf numFmtId="0" fontId="1" fillId="2" borderId="10" xfId="0" applyNumberFormat="1" applyFont="1" applyFill="1" applyBorder="1" applyAlignment="1">
      <alignment horizontal="center"/>
    </xf>
    <xf numFmtId="49" fontId="2" fillId="2" borderId="10" xfId="0" applyNumberFormat="1" applyFont="1" applyFill="1" applyBorder="1" applyAlignment="1">
      <alignment horizontal="center"/>
    </xf>
    <xf numFmtId="165" fontId="2" fillId="2" borderId="10" xfId="0" applyNumberFormat="1" applyFont="1" applyFill="1" applyBorder="1"/>
    <xf numFmtId="49" fontId="5" fillId="5" borderId="12" xfId="0" applyNumberFormat="1" applyFont="1" applyFill="1" applyBorder="1" applyAlignment="1">
      <alignment vertical="center"/>
    </xf>
    <xf numFmtId="0" fontId="5" fillId="5" borderId="13" xfId="0" applyFont="1" applyFill="1" applyBorder="1" applyAlignment="1">
      <alignment vertical="center"/>
    </xf>
    <xf numFmtId="166" fontId="5" fillId="5" borderId="14" xfId="0" applyNumberFormat="1" applyFont="1" applyFill="1" applyBorder="1" applyAlignment="1">
      <alignment vertical="center"/>
    </xf>
    <xf numFmtId="49" fontId="5" fillId="3" borderId="15" xfId="0" applyNumberFormat="1" applyFont="1" applyFill="1" applyBorder="1" applyAlignment="1">
      <alignment vertical="center"/>
    </xf>
    <xf numFmtId="166" fontId="5" fillId="3" borderId="16" xfId="0" applyNumberFormat="1" applyFont="1" applyFill="1" applyBorder="1" applyAlignment="1">
      <alignment vertical="center"/>
    </xf>
    <xf numFmtId="49" fontId="5" fillId="5" borderId="15" xfId="0" applyNumberFormat="1" applyFont="1" applyFill="1" applyBorder="1" applyAlignment="1">
      <alignment vertical="center"/>
    </xf>
    <xf numFmtId="166" fontId="5" fillId="5" borderId="16" xfId="0" applyNumberFormat="1" applyFont="1" applyFill="1" applyBorder="1" applyAlignment="1">
      <alignment vertical="center"/>
    </xf>
    <xf numFmtId="49" fontId="5" fillId="5" borderId="17" xfId="0" applyNumberFormat="1" applyFont="1" applyFill="1" applyBorder="1" applyAlignment="1">
      <alignment vertical="center"/>
    </xf>
    <xf numFmtId="0" fontId="5" fillId="5" borderId="18" xfId="0" applyFont="1" applyFill="1" applyBorder="1" applyAlignment="1">
      <alignment vertical="center"/>
    </xf>
    <xf numFmtId="166" fontId="5" fillId="5" borderId="19" xfId="0" applyNumberFormat="1" applyFont="1" applyFill="1" applyBorder="1" applyAlignment="1">
      <alignment vertical="center"/>
    </xf>
    <xf numFmtId="49" fontId="13" fillId="2" borderId="2" xfId="0" applyNumberFormat="1" applyFont="1" applyFill="1" applyBorder="1" applyAlignment="1">
      <alignment vertical="center"/>
    </xf>
    <xf numFmtId="0" fontId="10" fillId="2" borderId="3" xfId="0" applyFont="1" applyFill="1" applyBorder="1"/>
    <xf numFmtId="0" fontId="1" fillId="2" borderId="4" xfId="0" applyFont="1" applyFill="1" applyBorder="1"/>
    <xf numFmtId="49" fontId="10" fillId="2" borderId="5" xfId="0" applyNumberFormat="1" applyFont="1" applyFill="1" applyBorder="1" applyAlignment="1">
      <alignment vertical="center"/>
    </xf>
    <xf numFmtId="0" fontId="1" fillId="2" borderId="6" xfId="0" applyFont="1" applyFill="1" applyBorder="1"/>
    <xf numFmtId="49" fontId="10" fillId="2" borderId="7" xfId="0" applyNumberFormat="1" applyFont="1" applyFill="1" applyBorder="1" applyAlignment="1">
      <alignment vertical="center"/>
    </xf>
    <xf numFmtId="0" fontId="10" fillId="2" borderId="8" xfId="0" applyFont="1" applyFill="1" applyBorder="1"/>
    <xf numFmtId="0" fontId="1" fillId="2" borderId="9" xfId="0" applyFont="1" applyFill="1" applyBorder="1"/>
    <xf numFmtId="0" fontId="10" fillId="8" borderId="10" xfId="0" applyFont="1" applyFill="1" applyBorder="1"/>
    <xf numFmtId="49" fontId="13" fillId="7" borderId="10" xfId="0" applyNumberFormat="1" applyFont="1" applyFill="1" applyBorder="1" applyAlignment="1">
      <alignment vertical="center"/>
    </xf>
    <xf numFmtId="49" fontId="13" fillId="7" borderId="10" xfId="0" applyNumberFormat="1" applyFont="1" applyFill="1" applyBorder="1" applyAlignment="1">
      <alignment horizontal="center" vertical="center"/>
    </xf>
    <xf numFmtId="49" fontId="10" fillId="7" borderId="10" xfId="0" applyNumberFormat="1" applyFont="1" applyFill="1" applyBorder="1"/>
    <xf numFmtId="49" fontId="13" fillId="2" borderId="10" xfId="0" applyNumberFormat="1" applyFont="1" applyFill="1" applyBorder="1" applyAlignment="1">
      <alignment vertical="center"/>
    </xf>
    <xf numFmtId="3" fontId="13" fillId="2" borderId="10" xfId="0" applyNumberFormat="1" applyFont="1" applyFill="1" applyBorder="1" applyAlignment="1">
      <alignment vertical="center"/>
    </xf>
    <xf numFmtId="9" fontId="10" fillId="2" borderId="10" xfId="0" applyNumberFormat="1" applyFont="1" applyFill="1" applyBorder="1"/>
    <xf numFmtId="164" fontId="13" fillId="2" borderId="10" xfId="0" applyNumberFormat="1" applyFont="1" applyFill="1" applyBorder="1" applyAlignment="1">
      <alignment vertical="center"/>
    </xf>
    <xf numFmtId="167" fontId="13" fillId="2" borderId="10" xfId="0" applyNumberFormat="1" applyFont="1" applyFill="1" applyBorder="1" applyAlignment="1">
      <alignment vertical="center"/>
    </xf>
    <xf numFmtId="167" fontId="13" fillId="7" borderId="10" xfId="0" applyNumberFormat="1" applyFont="1" applyFill="1" applyBorder="1" applyAlignment="1">
      <alignment vertical="center"/>
    </xf>
    <xf numFmtId="9" fontId="13" fillId="7" borderId="10" xfId="0" applyNumberFormat="1" applyFont="1" applyFill="1" applyBorder="1" applyAlignment="1">
      <alignment vertical="center"/>
    </xf>
    <xf numFmtId="164" fontId="13" fillId="7" borderId="10" xfId="1" applyFont="1" applyFill="1" applyBorder="1" applyAlignment="1">
      <alignment vertical="center"/>
    </xf>
    <xf numFmtId="49" fontId="1" fillId="0" borderId="10" xfId="0" applyNumberFormat="1" applyFont="1" applyFill="1" applyBorder="1" applyAlignment="1">
      <alignment horizontal="right" wrapText="1"/>
    </xf>
    <xf numFmtId="49" fontId="1" fillId="0" borderId="10" xfId="0" applyNumberFormat="1" applyFont="1" applyFill="1" applyBorder="1" applyAlignment="1">
      <alignment horizontal="right"/>
    </xf>
    <xf numFmtId="49" fontId="15" fillId="8" borderId="10" xfId="0" applyNumberFormat="1" applyFont="1" applyFill="1" applyBorder="1" applyAlignment="1">
      <alignment vertical="center"/>
    </xf>
    <xf numFmtId="0" fontId="13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5" fillId="3" borderId="10" xfId="0" applyNumberFormat="1" applyFont="1" applyFill="1" applyBorder="1" applyAlignment="1">
      <alignment wrapText="1"/>
    </xf>
    <xf numFmtId="0" fontId="5" fillId="4" borderId="10" xfId="0" applyFont="1" applyFill="1" applyBorder="1" applyAlignment="1">
      <alignment wrapText="1"/>
    </xf>
    <xf numFmtId="49" fontId="17" fillId="3" borderId="20" xfId="0" applyNumberFormat="1" applyFont="1" applyFill="1" applyBorder="1" applyAlignment="1">
      <alignment horizontal="center" vertical="center"/>
    </xf>
    <xf numFmtId="0" fontId="17" fillId="4" borderId="21" xfId="0" applyFont="1" applyFill="1" applyBorder="1" applyAlignment="1">
      <alignment horizontal="center" vertical="center"/>
    </xf>
    <xf numFmtId="0" fontId="17" fillId="4" borderId="22" xfId="0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19929</xdr:colOff>
      <xdr:row>0</xdr:row>
      <xdr:rowOff>171450</xdr:rowOff>
    </xdr:from>
    <xdr:to>
      <xdr:col>7</xdr:col>
      <xdr:colOff>38100</xdr:colOff>
      <xdr:row>7</xdr:row>
      <xdr:rowOff>13034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8154" y="171450"/>
          <a:ext cx="5733171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84"/>
  <sheetViews>
    <sheetView showGridLines="0" tabSelected="1" topLeftCell="A4" zoomScaleNormal="100" workbookViewId="0">
      <selection activeCell="C12" sqref="C12:C14"/>
    </sheetView>
  </sheetViews>
  <sheetFormatPr defaultColWidth="10.85546875" defaultRowHeight="11.25" customHeight="1"/>
  <cols>
    <col min="1" max="1" width="12.28515625" style="2" customWidth="1"/>
    <col min="2" max="2" width="20.140625" style="2" customWidth="1"/>
    <col min="3" max="3" width="18.5703125" style="2" customWidth="1"/>
    <col min="4" max="4" width="9.140625" style="2" customWidth="1"/>
    <col min="5" max="5" width="14.42578125" style="2" customWidth="1"/>
    <col min="6" max="6" width="11" style="2" customWidth="1"/>
    <col min="7" max="7" width="12.42578125" style="2" customWidth="1"/>
    <col min="8" max="8" width="10.85546875" style="2" customWidth="1"/>
    <col min="9" max="255" width="10.85546875" style="1" customWidth="1"/>
  </cols>
  <sheetData>
    <row r="1" spans="1:7" ht="15" customHeight="1">
      <c r="A1" s="3"/>
      <c r="B1" s="3"/>
      <c r="C1" s="3"/>
      <c r="D1" s="3"/>
      <c r="E1" s="3"/>
      <c r="F1" s="3"/>
      <c r="G1" s="3"/>
    </row>
    <row r="2" spans="1:7" ht="15" customHeight="1">
      <c r="A2" s="3"/>
      <c r="B2" s="3"/>
      <c r="C2" s="3"/>
      <c r="D2" s="3"/>
      <c r="E2" s="3"/>
      <c r="F2" s="3"/>
      <c r="G2" s="3"/>
    </row>
    <row r="3" spans="1:7" ht="15" customHeight="1">
      <c r="A3" s="3"/>
      <c r="B3" s="3"/>
      <c r="C3" s="3"/>
      <c r="D3" s="3"/>
      <c r="E3" s="3"/>
      <c r="F3" s="3"/>
      <c r="G3" s="3"/>
    </row>
    <row r="4" spans="1:7" ht="15" customHeight="1">
      <c r="A4" s="3"/>
      <c r="B4" s="3"/>
      <c r="C4" s="3"/>
      <c r="D4" s="3"/>
      <c r="E4" s="3"/>
      <c r="F4" s="3"/>
      <c r="G4" s="3"/>
    </row>
    <row r="5" spans="1:7" ht="15" customHeight="1">
      <c r="A5" s="3"/>
      <c r="B5" s="3"/>
      <c r="C5" s="3"/>
      <c r="D5" s="3"/>
      <c r="E5" s="3"/>
      <c r="F5" s="3"/>
      <c r="G5" s="3"/>
    </row>
    <row r="6" spans="1:7" ht="15" customHeight="1">
      <c r="A6" s="3"/>
      <c r="B6" s="3"/>
      <c r="C6" s="3"/>
      <c r="D6" s="3"/>
      <c r="E6" s="3"/>
      <c r="F6" s="3"/>
      <c r="G6" s="3"/>
    </row>
    <row r="7" spans="1:7" ht="15" customHeight="1">
      <c r="A7" s="3"/>
      <c r="B7" s="3"/>
      <c r="C7" s="3"/>
      <c r="D7" s="3"/>
      <c r="E7" s="3"/>
      <c r="F7" s="3"/>
      <c r="G7" s="3"/>
    </row>
    <row r="8" spans="1:7" ht="15" customHeight="1">
      <c r="A8" s="3"/>
      <c r="B8" s="3"/>
      <c r="C8" s="3"/>
      <c r="D8" s="3"/>
      <c r="E8" s="3"/>
      <c r="F8" s="3"/>
      <c r="G8" s="3"/>
    </row>
    <row r="9" spans="1:7" ht="12.75" customHeight="1">
      <c r="A9" s="3"/>
      <c r="B9" s="71" t="s">
        <v>0</v>
      </c>
      <c r="C9" s="72" t="s">
        <v>1</v>
      </c>
      <c r="D9" s="19"/>
      <c r="E9" s="118" t="s">
        <v>2</v>
      </c>
      <c r="F9" s="119"/>
      <c r="G9" s="73">
        <v>10000</v>
      </c>
    </row>
    <row r="10" spans="1:7" ht="15">
      <c r="A10" s="3"/>
      <c r="B10" s="4" t="s">
        <v>3</v>
      </c>
      <c r="C10" s="15" t="s">
        <v>4</v>
      </c>
      <c r="D10" s="20"/>
      <c r="E10" s="116" t="s">
        <v>5</v>
      </c>
      <c r="F10" s="117"/>
      <c r="G10" s="5" t="s">
        <v>6</v>
      </c>
    </row>
    <row r="11" spans="1:7" ht="15">
      <c r="A11" s="3"/>
      <c r="B11" s="4" t="s">
        <v>7</v>
      </c>
      <c r="C11" s="5" t="s">
        <v>8</v>
      </c>
      <c r="D11" s="20"/>
      <c r="E11" s="116" t="s">
        <v>9</v>
      </c>
      <c r="F11" s="117"/>
      <c r="G11" s="24">
        <v>200</v>
      </c>
    </row>
    <row r="12" spans="1:7" ht="11.25" customHeight="1">
      <c r="A12" s="3"/>
      <c r="B12" s="4" t="s">
        <v>10</v>
      </c>
      <c r="C12" s="112" t="s">
        <v>11</v>
      </c>
      <c r="D12" s="20"/>
      <c r="E12" s="11" t="s">
        <v>12</v>
      </c>
      <c r="F12" s="25"/>
      <c r="G12" s="10">
        <f>(G9*G11)</f>
        <v>2000000</v>
      </c>
    </row>
    <row r="13" spans="1:7" ht="11.25" customHeight="1">
      <c r="A13" s="3"/>
      <c r="B13" s="4" t="s">
        <v>13</v>
      </c>
      <c r="C13" s="113" t="s">
        <v>14</v>
      </c>
      <c r="D13" s="20"/>
      <c r="E13" s="116" t="s">
        <v>15</v>
      </c>
      <c r="F13" s="117"/>
      <c r="G13" s="5" t="s">
        <v>16</v>
      </c>
    </row>
    <row r="14" spans="1:7" ht="13.5" customHeight="1">
      <c r="A14" s="3"/>
      <c r="B14" s="4" t="s">
        <v>17</v>
      </c>
      <c r="C14" s="112" t="s">
        <v>18</v>
      </c>
      <c r="D14" s="20"/>
      <c r="E14" s="116" t="s">
        <v>19</v>
      </c>
      <c r="F14" s="117"/>
      <c r="G14" s="5" t="s">
        <v>6</v>
      </c>
    </row>
    <row r="15" spans="1:7" ht="13.5" customHeight="1">
      <c r="A15" s="3"/>
      <c r="B15" s="4" t="s">
        <v>20</v>
      </c>
      <c r="C15" s="5" t="s">
        <v>21</v>
      </c>
      <c r="D15" s="20"/>
      <c r="E15" s="123" t="s">
        <v>22</v>
      </c>
      <c r="F15" s="124"/>
      <c r="G15" s="6" t="s">
        <v>23</v>
      </c>
    </row>
    <row r="16" spans="1:7" ht="12" customHeight="1">
      <c r="A16" s="3"/>
      <c r="B16" s="21"/>
      <c r="C16" s="27" t="s">
        <v>24</v>
      </c>
      <c r="D16" s="20"/>
      <c r="E16" s="20"/>
      <c r="F16" s="20"/>
      <c r="G16" s="28"/>
    </row>
    <row r="17" spans="1:7" ht="12" customHeight="1">
      <c r="A17" s="3"/>
      <c r="B17" s="120" t="s">
        <v>25</v>
      </c>
      <c r="C17" s="121"/>
      <c r="D17" s="121"/>
      <c r="E17" s="121"/>
      <c r="F17" s="121"/>
      <c r="G17" s="122"/>
    </row>
    <row r="18" spans="1:7" ht="12" customHeight="1">
      <c r="A18" s="3"/>
      <c r="B18" s="54"/>
      <c r="C18" s="75"/>
      <c r="D18" s="75"/>
      <c r="E18" s="75"/>
      <c r="F18" s="54"/>
      <c r="G18" s="54"/>
    </row>
    <row r="19" spans="1:7" ht="12" customHeight="1">
      <c r="A19" s="3"/>
      <c r="B19" s="76" t="s">
        <v>26</v>
      </c>
      <c r="C19" s="57"/>
      <c r="D19" s="57"/>
      <c r="E19" s="57"/>
      <c r="F19" s="57"/>
      <c r="G19" s="57"/>
    </row>
    <row r="20" spans="1:7" ht="24" customHeight="1">
      <c r="A20" s="3"/>
      <c r="B20" s="74" t="s">
        <v>27</v>
      </c>
      <c r="C20" s="74" t="s">
        <v>28</v>
      </c>
      <c r="D20" s="74" t="s">
        <v>29</v>
      </c>
      <c r="E20" s="74" t="s">
        <v>30</v>
      </c>
      <c r="F20" s="74" t="s">
        <v>31</v>
      </c>
      <c r="G20" s="74" t="s">
        <v>32</v>
      </c>
    </row>
    <row r="21" spans="1:7" ht="15" customHeight="1">
      <c r="A21" s="3"/>
      <c r="B21" s="7" t="s">
        <v>33</v>
      </c>
      <c r="C21" s="8" t="s">
        <v>34</v>
      </c>
      <c r="D21" s="9">
        <v>6</v>
      </c>
      <c r="E21" s="8" t="s">
        <v>35</v>
      </c>
      <c r="F21" s="10">
        <v>30000</v>
      </c>
      <c r="G21" s="10">
        <f>(D21*F21)</f>
        <v>180000</v>
      </c>
    </row>
    <row r="22" spans="1:7" ht="15" customHeight="1">
      <c r="A22" s="3"/>
      <c r="B22" s="7" t="s">
        <v>36</v>
      </c>
      <c r="C22" s="8" t="s">
        <v>34</v>
      </c>
      <c r="D22" s="9">
        <v>4</v>
      </c>
      <c r="E22" s="8" t="s">
        <v>37</v>
      </c>
      <c r="F22" s="10">
        <v>30000</v>
      </c>
      <c r="G22" s="10">
        <f t="shared" ref="G22:G26" si="0">(D22*F22)</f>
        <v>120000</v>
      </c>
    </row>
    <row r="23" spans="1:7" ht="15" customHeight="1">
      <c r="A23" s="3"/>
      <c r="B23" s="7" t="s">
        <v>38</v>
      </c>
      <c r="C23" s="8" t="s">
        <v>34</v>
      </c>
      <c r="D23" s="9">
        <v>4</v>
      </c>
      <c r="E23" s="8" t="s">
        <v>39</v>
      </c>
      <c r="F23" s="10">
        <v>30000</v>
      </c>
      <c r="G23" s="10">
        <f t="shared" si="0"/>
        <v>120000</v>
      </c>
    </row>
    <row r="24" spans="1:7" ht="15" customHeight="1">
      <c r="A24" s="3"/>
      <c r="B24" s="11" t="s">
        <v>40</v>
      </c>
      <c r="C24" s="12" t="s">
        <v>34</v>
      </c>
      <c r="D24" s="13">
        <v>2</v>
      </c>
      <c r="E24" s="12" t="s">
        <v>41</v>
      </c>
      <c r="F24" s="10">
        <v>30000</v>
      </c>
      <c r="G24" s="14">
        <f t="shared" si="0"/>
        <v>60000</v>
      </c>
    </row>
    <row r="25" spans="1:7" ht="15" customHeight="1">
      <c r="A25" s="3"/>
      <c r="B25" s="7" t="s">
        <v>42</v>
      </c>
      <c r="C25" s="8" t="s">
        <v>34</v>
      </c>
      <c r="D25" s="9">
        <v>3</v>
      </c>
      <c r="E25" s="8" t="s">
        <v>43</v>
      </c>
      <c r="F25" s="10">
        <v>30000</v>
      </c>
      <c r="G25" s="10">
        <f t="shared" si="0"/>
        <v>90000</v>
      </c>
    </row>
    <row r="26" spans="1:7" ht="15" customHeight="1">
      <c r="B26" s="7" t="s">
        <v>44</v>
      </c>
      <c r="C26" s="8" t="s">
        <v>34</v>
      </c>
      <c r="D26" s="9">
        <v>10</v>
      </c>
      <c r="E26" s="8" t="s">
        <v>45</v>
      </c>
      <c r="F26" s="10">
        <v>30000</v>
      </c>
      <c r="G26" s="10">
        <f t="shared" si="0"/>
        <v>300000</v>
      </c>
    </row>
    <row r="27" spans="1:7" ht="12.75" customHeight="1">
      <c r="A27" s="3"/>
      <c r="B27" s="38" t="s">
        <v>46</v>
      </c>
      <c r="C27" s="51"/>
      <c r="D27" s="51" t="s">
        <v>24</v>
      </c>
      <c r="E27" s="51"/>
      <c r="F27" s="52"/>
      <c r="G27" s="53">
        <f>SUM(G21:G26)</f>
        <v>870000</v>
      </c>
    </row>
    <row r="28" spans="1:7" ht="12" customHeight="1">
      <c r="A28" s="3"/>
      <c r="B28" s="54"/>
      <c r="C28" s="54"/>
      <c r="D28" s="54"/>
      <c r="E28" s="54"/>
      <c r="F28" s="55"/>
      <c r="G28" s="55"/>
    </row>
    <row r="29" spans="1:7" ht="12" customHeight="1">
      <c r="A29" s="3"/>
      <c r="B29" s="44" t="s">
        <v>47</v>
      </c>
      <c r="C29" s="56"/>
      <c r="D29" s="56"/>
      <c r="E29" s="56"/>
      <c r="F29" s="57"/>
      <c r="G29" s="57"/>
    </row>
    <row r="30" spans="1:7" ht="24" customHeight="1">
      <c r="A30" s="3"/>
      <c r="B30" s="45" t="s">
        <v>27</v>
      </c>
      <c r="C30" s="46" t="s">
        <v>28</v>
      </c>
      <c r="D30" s="46" t="s">
        <v>29</v>
      </c>
      <c r="E30" s="45" t="s">
        <v>30</v>
      </c>
      <c r="F30" s="46" t="s">
        <v>31</v>
      </c>
      <c r="G30" s="45" t="s">
        <v>32</v>
      </c>
    </row>
    <row r="31" spans="1:7" ht="23.25" customHeight="1">
      <c r="A31" s="3"/>
      <c r="B31" s="35" t="s">
        <v>48</v>
      </c>
      <c r="C31" s="36" t="s">
        <v>49</v>
      </c>
      <c r="D31" s="36">
        <v>1</v>
      </c>
      <c r="E31" s="36" t="s">
        <v>43</v>
      </c>
      <c r="F31" s="37">
        <v>35000</v>
      </c>
      <c r="G31" s="37">
        <f>F31*D31</f>
        <v>35000</v>
      </c>
    </row>
    <row r="32" spans="1:7" ht="12" customHeight="1">
      <c r="A32" s="3"/>
      <c r="B32" s="38" t="s">
        <v>50</v>
      </c>
      <c r="C32" s="39"/>
      <c r="D32" s="39"/>
      <c r="E32" s="39"/>
      <c r="F32" s="40"/>
      <c r="G32" s="41">
        <f>SUM(G31)</f>
        <v>35000</v>
      </c>
    </row>
    <row r="33" spans="1:255" ht="12" customHeight="1">
      <c r="A33" s="3"/>
      <c r="B33" s="42"/>
      <c r="C33" s="19"/>
      <c r="D33" s="19"/>
      <c r="E33" s="19"/>
      <c r="F33" s="43"/>
      <c r="G33" s="43"/>
    </row>
    <row r="34" spans="1:255" ht="12" customHeight="1">
      <c r="A34" s="3"/>
      <c r="B34" s="44" t="s">
        <v>51</v>
      </c>
      <c r="C34" s="59"/>
      <c r="D34" s="59"/>
      <c r="E34" s="59"/>
      <c r="F34" s="60"/>
      <c r="G34" s="60"/>
    </row>
    <row r="35" spans="1:255" ht="24" customHeight="1">
      <c r="A35" s="3"/>
      <c r="B35" s="45" t="s">
        <v>27</v>
      </c>
      <c r="C35" s="45" t="s">
        <v>28</v>
      </c>
      <c r="D35" s="45" t="s">
        <v>52</v>
      </c>
      <c r="E35" s="45" t="s">
        <v>30</v>
      </c>
      <c r="F35" s="46" t="s">
        <v>31</v>
      </c>
      <c r="G35" s="45" t="s">
        <v>32</v>
      </c>
    </row>
    <row r="36" spans="1:255" ht="12.75" customHeight="1">
      <c r="A36" s="3"/>
      <c r="B36" s="7" t="s">
        <v>53</v>
      </c>
      <c r="C36" s="48"/>
      <c r="D36" s="49"/>
      <c r="E36" s="48"/>
      <c r="F36" s="50"/>
      <c r="G36" s="50"/>
    </row>
    <row r="37" spans="1:255" s="17" customFormat="1" ht="12.75" customHeight="1">
      <c r="A37" s="22"/>
      <c r="B37" s="38" t="s">
        <v>54</v>
      </c>
      <c r="C37" s="51"/>
      <c r="D37" s="51"/>
      <c r="E37" s="51"/>
      <c r="F37" s="52"/>
      <c r="G37" s="53"/>
      <c r="H37" s="18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  <c r="BY37" s="16"/>
      <c r="BZ37" s="16"/>
      <c r="CA37" s="16"/>
      <c r="CB37" s="16"/>
      <c r="CC37" s="16"/>
      <c r="CD37" s="16"/>
      <c r="CE37" s="16"/>
      <c r="CF37" s="16"/>
      <c r="CG37" s="16"/>
      <c r="CH37" s="16"/>
      <c r="CI37" s="16"/>
      <c r="CJ37" s="16"/>
      <c r="CK37" s="16"/>
      <c r="CL37" s="16"/>
      <c r="CM37" s="16"/>
      <c r="CN37" s="16"/>
      <c r="CO37" s="16"/>
      <c r="CP37" s="16"/>
      <c r="CQ37" s="16"/>
      <c r="CR37" s="16"/>
      <c r="CS37" s="16"/>
      <c r="CT37" s="16"/>
      <c r="CU37" s="16"/>
      <c r="CV37" s="16"/>
      <c r="CW37" s="16"/>
      <c r="CX37" s="16"/>
      <c r="CY37" s="16"/>
      <c r="CZ37" s="16"/>
      <c r="DA37" s="16"/>
      <c r="DB37" s="16"/>
      <c r="DC37" s="16"/>
      <c r="DD37" s="16"/>
      <c r="DE37" s="16"/>
      <c r="DF37" s="16"/>
      <c r="DG37" s="16"/>
      <c r="DH37" s="16"/>
      <c r="DI37" s="16"/>
      <c r="DJ37" s="16"/>
      <c r="DK37" s="16"/>
      <c r="DL37" s="16"/>
      <c r="DM37" s="16"/>
      <c r="DN37" s="16"/>
      <c r="DO37" s="16"/>
      <c r="DP37" s="16"/>
      <c r="DQ37" s="16"/>
      <c r="DR37" s="16"/>
      <c r="DS37" s="16"/>
      <c r="DT37" s="16"/>
      <c r="DU37" s="16"/>
      <c r="DV37" s="16"/>
      <c r="DW37" s="16"/>
      <c r="DX37" s="16"/>
      <c r="DY37" s="16"/>
      <c r="DZ37" s="16"/>
      <c r="EA37" s="16"/>
      <c r="EB37" s="16"/>
      <c r="EC37" s="16"/>
      <c r="ED37" s="16"/>
      <c r="EE37" s="16"/>
      <c r="EF37" s="16"/>
      <c r="EG37" s="16"/>
      <c r="EH37" s="16"/>
      <c r="EI37" s="16"/>
      <c r="EJ37" s="16"/>
      <c r="EK37" s="16"/>
      <c r="EL37" s="16"/>
      <c r="EM37" s="16"/>
      <c r="EN37" s="16"/>
      <c r="EO37" s="16"/>
      <c r="EP37" s="16"/>
      <c r="EQ37" s="16"/>
      <c r="ER37" s="16"/>
      <c r="ES37" s="16"/>
      <c r="ET37" s="16"/>
      <c r="EU37" s="16"/>
      <c r="EV37" s="16"/>
      <c r="EW37" s="16"/>
      <c r="EX37" s="16"/>
      <c r="EY37" s="16"/>
      <c r="EZ37" s="16"/>
      <c r="FA37" s="16"/>
      <c r="FB37" s="16"/>
      <c r="FC37" s="16"/>
      <c r="FD37" s="16"/>
      <c r="FE37" s="16"/>
      <c r="FF37" s="16"/>
      <c r="FG37" s="16"/>
      <c r="FH37" s="16"/>
      <c r="FI37" s="16"/>
      <c r="FJ37" s="16"/>
      <c r="FK37" s="16"/>
      <c r="FL37" s="16"/>
      <c r="FM37" s="16"/>
      <c r="FN37" s="16"/>
      <c r="FO37" s="16"/>
      <c r="FP37" s="16"/>
      <c r="FQ37" s="16"/>
      <c r="FR37" s="16"/>
      <c r="FS37" s="16"/>
      <c r="FT37" s="16"/>
      <c r="FU37" s="16"/>
      <c r="FV37" s="16"/>
      <c r="FW37" s="16"/>
      <c r="FX37" s="16"/>
      <c r="FY37" s="16"/>
      <c r="FZ37" s="16"/>
      <c r="GA37" s="16"/>
      <c r="GB37" s="16"/>
      <c r="GC37" s="16"/>
      <c r="GD37" s="16"/>
      <c r="GE37" s="16"/>
      <c r="GF37" s="16"/>
      <c r="GG37" s="16"/>
      <c r="GH37" s="16"/>
      <c r="GI37" s="16"/>
      <c r="GJ37" s="16"/>
      <c r="GK37" s="16"/>
      <c r="GL37" s="16"/>
      <c r="GM37" s="16"/>
      <c r="GN37" s="16"/>
      <c r="GO37" s="16"/>
      <c r="GP37" s="16"/>
      <c r="GQ37" s="16"/>
      <c r="GR37" s="16"/>
      <c r="GS37" s="16"/>
      <c r="GT37" s="16"/>
      <c r="GU37" s="16"/>
      <c r="GV37" s="16"/>
      <c r="GW37" s="16"/>
      <c r="GX37" s="16"/>
      <c r="GY37" s="16"/>
      <c r="GZ37" s="16"/>
      <c r="HA37" s="16"/>
      <c r="HB37" s="16"/>
      <c r="HC37" s="16"/>
      <c r="HD37" s="16"/>
      <c r="HE37" s="16"/>
      <c r="HF37" s="16"/>
      <c r="HG37" s="16"/>
      <c r="HH37" s="16"/>
      <c r="HI37" s="16"/>
      <c r="HJ37" s="16"/>
      <c r="HK37" s="16"/>
      <c r="HL37" s="16"/>
      <c r="HM37" s="16"/>
      <c r="HN37" s="16"/>
      <c r="HO37" s="16"/>
      <c r="HP37" s="16"/>
      <c r="HQ37" s="16"/>
      <c r="HR37" s="16"/>
      <c r="HS37" s="16"/>
      <c r="HT37" s="16"/>
      <c r="HU37" s="16"/>
      <c r="HV37" s="16"/>
      <c r="HW37" s="16"/>
      <c r="HX37" s="16"/>
      <c r="HY37" s="16"/>
      <c r="HZ37" s="16"/>
      <c r="IA37" s="16"/>
      <c r="IB37" s="16"/>
      <c r="IC37" s="16"/>
      <c r="ID37" s="16"/>
      <c r="IE37" s="16"/>
      <c r="IF37" s="16"/>
      <c r="IG37" s="16"/>
      <c r="IH37" s="16"/>
      <c r="II37" s="16"/>
      <c r="IJ37" s="16"/>
      <c r="IK37" s="16"/>
      <c r="IL37" s="16"/>
      <c r="IM37" s="16"/>
      <c r="IN37" s="16"/>
      <c r="IO37" s="16"/>
      <c r="IP37" s="16"/>
      <c r="IQ37" s="16"/>
      <c r="IR37" s="16"/>
      <c r="IS37" s="16"/>
      <c r="IT37" s="16"/>
      <c r="IU37" s="16"/>
    </row>
    <row r="38" spans="1:255" s="17" customFormat="1" ht="12" customHeight="1">
      <c r="A38" s="22"/>
      <c r="B38" s="54"/>
      <c r="C38" s="54"/>
      <c r="D38" s="54"/>
      <c r="E38" s="54"/>
      <c r="F38" s="55"/>
      <c r="G38" s="55"/>
      <c r="H38" s="18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6"/>
      <c r="BN38" s="16"/>
      <c r="BO38" s="16"/>
      <c r="BP38" s="16"/>
      <c r="BQ38" s="16"/>
      <c r="BR38" s="16"/>
      <c r="BS38" s="16"/>
      <c r="BT38" s="16"/>
      <c r="BU38" s="16"/>
      <c r="BV38" s="16"/>
      <c r="BW38" s="16"/>
      <c r="BX38" s="16"/>
      <c r="BY38" s="16"/>
      <c r="BZ38" s="16"/>
      <c r="CA38" s="16"/>
      <c r="CB38" s="16"/>
      <c r="CC38" s="16"/>
      <c r="CD38" s="16"/>
      <c r="CE38" s="16"/>
      <c r="CF38" s="16"/>
      <c r="CG38" s="16"/>
      <c r="CH38" s="16"/>
      <c r="CI38" s="16"/>
      <c r="CJ38" s="16"/>
      <c r="CK38" s="16"/>
      <c r="CL38" s="16"/>
      <c r="CM38" s="16"/>
      <c r="CN38" s="16"/>
      <c r="CO38" s="16"/>
      <c r="CP38" s="16"/>
      <c r="CQ38" s="16"/>
      <c r="CR38" s="16"/>
      <c r="CS38" s="16"/>
      <c r="CT38" s="16"/>
      <c r="CU38" s="16"/>
      <c r="CV38" s="16"/>
      <c r="CW38" s="16"/>
      <c r="CX38" s="16"/>
      <c r="CY38" s="16"/>
      <c r="CZ38" s="16"/>
      <c r="DA38" s="16"/>
      <c r="DB38" s="16"/>
      <c r="DC38" s="16"/>
      <c r="DD38" s="16"/>
      <c r="DE38" s="16"/>
      <c r="DF38" s="16"/>
      <c r="DG38" s="16"/>
      <c r="DH38" s="16"/>
      <c r="DI38" s="16"/>
      <c r="DJ38" s="16"/>
      <c r="DK38" s="16"/>
      <c r="DL38" s="16"/>
      <c r="DM38" s="16"/>
      <c r="DN38" s="16"/>
      <c r="DO38" s="16"/>
      <c r="DP38" s="16"/>
      <c r="DQ38" s="16"/>
      <c r="DR38" s="16"/>
      <c r="DS38" s="16"/>
      <c r="DT38" s="16"/>
      <c r="DU38" s="16"/>
      <c r="DV38" s="16"/>
      <c r="DW38" s="16"/>
      <c r="DX38" s="16"/>
      <c r="DY38" s="16"/>
      <c r="DZ38" s="16"/>
      <c r="EA38" s="16"/>
      <c r="EB38" s="16"/>
      <c r="EC38" s="16"/>
      <c r="ED38" s="16"/>
      <c r="EE38" s="16"/>
      <c r="EF38" s="16"/>
      <c r="EG38" s="16"/>
      <c r="EH38" s="16"/>
      <c r="EI38" s="16"/>
      <c r="EJ38" s="16"/>
      <c r="EK38" s="16"/>
      <c r="EL38" s="16"/>
      <c r="EM38" s="16"/>
      <c r="EN38" s="16"/>
      <c r="EO38" s="16"/>
      <c r="EP38" s="16"/>
      <c r="EQ38" s="16"/>
      <c r="ER38" s="16"/>
      <c r="ES38" s="16"/>
      <c r="ET38" s="16"/>
      <c r="EU38" s="16"/>
      <c r="EV38" s="16"/>
      <c r="EW38" s="16"/>
      <c r="EX38" s="16"/>
      <c r="EY38" s="16"/>
      <c r="EZ38" s="16"/>
      <c r="FA38" s="16"/>
      <c r="FB38" s="16"/>
      <c r="FC38" s="16"/>
      <c r="FD38" s="16"/>
      <c r="FE38" s="16"/>
      <c r="FF38" s="16"/>
      <c r="FG38" s="16"/>
      <c r="FH38" s="16"/>
      <c r="FI38" s="16"/>
      <c r="FJ38" s="16"/>
      <c r="FK38" s="16"/>
      <c r="FL38" s="16"/>
      <c r="FM38" s="16"/>
      <c r="FN38" s="16"/>
      <c r="FO38" s="16"/>
      <c r="FP38" s="16"/>
      <c r="FQ38" s="16"/>
      <c r="FR38" s="16"/>
      <c r="FS38" s="16"/>
      <c r="FT38" s="16"/>
      <c r="FU38" s="16"/>
      <c r="FV38" s="16"/>
      <c r="FW38" s="16"/>
      <c r="FX38" s="16"/>
      <c r="FY38" s="16"/>
      <c r="FZ38" s="16"/>
      <c r="GA38" s="16"/>
      <c r="GB38" s="16"/>
      <c r="GC38" s="16"/>
      <c r="GD38" s="16"/>
      <c r="GE38" s="16"/>
      <c r="GF38" s="16"/>
      <c r="GG38" s="16"/>
      <c r="GH38" s="16"/>
      <c r="GI38" s="16"/>
      <c r="GJ38" s="16"/>
      <c r="GK38" s="16"/>
      <c r="GL38" s="16"/>
      <c r="GM38" s="16"/>
      <c r="GN38" s="16"/>
      <c r="GO38" s="16"/>
      <c r="GP38" s="16"/>
      <c r="GQ38" s="16"/>
      <c r="GR38" s="16"/>
      <c r="GS38" s="16"/>
      <c r="GT38" s="16"/>
      <c r="GU38" s="16"/>
      <c r="GV38" s="16"/>
      <c r="GW38" s="16"/>
      <c r="GX38" s="16"/>
      <c r="GY38" s="16"/>
      <c r="GZ38" s="16"/>
      <c r="HA38" s="16"/>
      <c r="HB38" s="16"/>
      <c r="HC38" s="16"/>
      <c r="HD38" s="16"/>
      <c r="HE38" s="16"/>
      <c r="HF38" s="16"/>
      <c r="HG38" s="16"/>
      <c r="HH38" s="16"/>
      <c r="HI38" s="16"/>
      <c r="HJ38" s="16"/>
      <c r="HK38" s="16"/>
      <c r="HL38" s="16"/>
      <c r="HM38" s="16"/>
      <c r="HN38" s="16"/>
      <c r="HO38" s="16"/>
      <c r="HP38" s="16"/>
      <c r="HQ38" s="16"/>
      <c r="HR38" s="16"/>
      <c r="HS38" s="16"/>
      <c r="HT38" s="16"/>
      <c r="HU38" s="16"/>
      <c r="HV38" s="16"/>
      <c r="HW38" s="16"/>
      <c r="HX38" s="16"/>
      <c r="HY38" s="16"/>
      <c r="HZ38" s="16"/>
      <c r="IA38" s="16"/>
      <c r="IB38" s="16"/>
      <c r="IC38" s="16"/>
      <c r="ID38" s="16"/>
      <c r="IE38" s="16"/>
      <c r="IF38" s="16"/>
      <c r="IG38" s="16"/>
      <c r="IH38" s="16"/>
      <c r="II38" s="16"/>
      <c r="IJ38" s="16"/>
      <c r="IK38" s="16"/>
      <c r="IL38" s="16"/>
      <c r="IM38" s="16"/>
      <c r="IN38" s="16"/>
      <c r="IO38" s="16"/>
      <c r="IP38" s="16"/>
      <c r="IQ38" s="16"/>
      <c r="IR38" s="16"/>
      <c r="IS38" s="16"/>
      <c r="IT38" s="16"/>
      <c r="IU38" s="16"/>
    </row>
    <row r="39" spans="1:255" s="17" customFormat="1" ht="12" customHeight="1">
      <c r="A39" s="22"/>
      <c r="B39" s="44" t="s">
        <v>55</v>
      </c>
      <c r="C39" s="56"/>
      <c r="D39" s="56"/>
      <c r="E39" s="56"/>
      <c r="F39" s="57"/>
      <c r="G39" s="57"/>
      <c r="H39" s="18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6"/>
      <c r="BM39" s="16"/>
      <c r="BN39" s="16"/>
      <c r="BO39" s="16"/>
      <c r="BP39" s="16"/>
      <c r="BQ39" s="16"/>
      <c r="BR39" s="16"/>
      <c r="BS39" s="16"/>
      <c r="BT39" s="16"/>
      <c r="BU39" s="16"/>
      <c r="BV39" s="16"/>
      <c r="BW39" s="16"/>
      <c r="BX39" s="16"/>
      <c r="BY39" s="16"/>
      <c r="BZ39" s="16"/>
      <c r="CA39" s="16"/>
      <c r="CB39" s="16"/>
      <c r="CC39" s="16"/>
      <c r="CD39" s="16"/>
      <c r="CE39" s="16"/>
      <c r="CF39" s="16"/>
      <c r="CG39" s="16"/>
      <c r="CH39" s="16"/>
      <c r="CI39" s="16"/>
      <c r="CJ39" s="16"/>
      <c r="CK39" s="16"/>
      <c r="CL39" s="16"/>
      <c r="CM39" s="16"/>
      <c r="CN39" s="16"/>
      <c r="CO39" s="16"/>
      <c r="CP39" s="16"/>
      <c r="CQ39" s="16"/>
      <c r="CR39" s="16"/>
      <c r="CS39" s="16"/>
      <c r="CT39" s="16"/>
      <c r="CU39" s="16"/>
      <c r="CV39" s="16"/>
      <c r="CW39" s="16"/>
      <c r="CX39" s="16"/>
      <c r="CY39" s="16"/>
      <c r="CZ39" s="16"/>
      <c r="DA39" s="16"/>
      <c r="DB39" s="16"/>
      <c r="DC39" s="16"/>
      <c r="DD39" s="16"/>
      <c r="DE39" s="16"/>
      <c r="DF39" s="16"/>
      <c r="DG39" s="16"/>
      <c r="DH39" s="16"/>
      <c r="DI39" s="16"/>
      <c r="DJ39" s="16"/>
      <c r="DK39" s="16"/>
      <c r="DL39" s="16"/>
      <c r="DM39" s="16"/>
      <c r="DN39" s="16"/>
      <c r="DO39" s="16"/>
      <c r="DP39" s="16"/>
      <c r="DQ39" s="16"/>
      <c r="DR39" s="16"/>
      <c r="DS39" s="16"/>
      <c r="DT39" s="16"/>
      <c r="DU39" s="16"/>
      <c r="DV39" s="16"/>
      <c r="DW39" s="16"/>
      <c r="DX39" s="16"/>
      <c r="DY39" s="16"/>
      <c r="DZ39" s="16"/>
      <c r="EA39" s="16"/>
      <c r="EB39" s="16"/>
      <c r="EC39" s="16"/>
      <c r="ED39" s="16"/>
      <c r="EE39" s="16"/>
      <c r="EF39" s="16"/>
      <c r="EG39" s="16"/>
      <c r="EH39" s="16"/>
      <c r="EI39" s="16"/>
      <c r="EJ39" s="16"/>
      <c r="EK39" s="16"/>
      <c r="EL39" s="16"/>
      <c r="EM39" s="16"/>
      <c r="EN39" s="16"/>
      <c r="EO39" s="16"/>
      <c r="EP39" s="16"/>
      <c r="EQ39" s="16"/>
      <c r="ER39" s="16"/>
      <c r="ES39" s="16"/>
      <c r="ET39" s="16"/>
      <c r="EU39" s="16"/>
      <c r="EV39" s="16"/>
      <c r="EW39" s="16"/>
      <c r="EX39" s="16"/>
      <c r="EY39" s="16"/>
      <c r="EZ39" s="16"/>
      <c r="FA39" s="16"/>
      <c r="FB39" s="16"/>
      <c r="FC39" s="16"/>
      <c r="FD39" s="16"/>
      <c r="FE39" s="16"/>
      <c r="FF39" s="16"/>
      <c r="FG39" s="16"/>
      <c r="FH39" s="16"/>
      <c r="FI39" s="16"/>
      <c r="FJ39" s="16"/>
      <c r="FK39" s="16"/>
      <c r="FL39" s="16"/>
      <c r="FM39" s="16"/>
      <c r="FN39" s="16"/>
      <c r="FO39" s="16"/>
      <c r="FP39" s="16"/>
      <c r="FQ39" s="16"/>
      <c r="FR39" s="16"/>
      <c r="FS39" s="16"/>
      <c r="FT39" s="16"/>
      <c r="FU39" s="16"/>
      <c r="FV39" s="16"/>
      <c r="FW39" s="16"/>
      <c r="FX39" s="16"/>
      <c r="FY39" s="16"/>
      <c r="FZ39" s="16"/>
      <c r="GA39" s="16"/>
      <c r="GB39" s="16"/>
      <c r="GC39" s="16"/>
      <c r="GD39" s="16"/>
      <c r="GE39" s="16"/>
      <c r="GF39" s="16"/>
      <c r="GG39" s="16"/>
      <c r="GH39" s="16"/>
      <c r="GI39" s="16"/>
      <c r="GJ39" s="16"/>
      <c r="GK39" s="16"/>
      <c r="GL39" s="16"/>
      <c r="GM39" s="16"/>
      <c r="GN39" s="16"/>
      <c r="GO39" s="16"/>
      <c r="GP39" s="16"/>
      <c r="GQ39" s="16"/>
      <c r="GR39" s="16"/>
      <c r="GS39" s="16"/>
      <c r="GT39" s="16"/>
      <c r="GU39" s="16"/>
      <c r="GV39" s="16"/>
      <c r="GW39" s="16"/>
      <c r="GX39" s="16"/>
      <c r="GY39" s="16"/>
      <c r="GZ39" s="16"/>
      <c r="HA39" s="16"/>
      <c r="HB39" s="16"/>
      <c r="HC39" s="16"/>
      <c r="HD39" s="16"/>
      <c r="HE39" s="16"/>
      <c r="HF39" s="16"/>
      <c r="HG39" s="16"/>
      <c r="HH39" s="16"/>
      <c r="HI39" s="16"/>
      <c r="HJ39" s="16"/>
      <c r="HK39" s="16"/>
      <c r="HL39" s="16"/>
      <c r="HM39" s="16"/>
      <c r="HN39" s="16"/>
      <c r="HO39" s="16"/>
      <c r="HP39" s="16"/>
      <c r="HQ39" s="16"/>
      <c r="HR39" s="16"/>
      <c r="HS39" s="16"/>
      <c r="HT39" s="16"/>
      <c r="HU39" s="16"/>
      <c r="HV39" s="16"/>
      <c r="HW39" s="16"/>
      <c r="HX39" s="16"/>
      <c r="HY39" s="16"/>
      <c r="HZ39" s="16"/>
      <c r="IA39" s="16"/>
      <c r="IB39" s="16"/>
      <c r="IC39" s="16"/>
      <c r="ID39" s="16"/>
      <c r="IE39" s="16"/>
      <c r="IF39" s="16"/>
      <c r="IG39" s="16"/>
      <c r="IH39" s="16"/>
      <c r="II39" s="16"/>
      <c r="IJ39" s="16"/>
      <c r="IK39" s="16"/>
      <c r="IL39" s="16"/>
      <c r="IM39" s="16"/>
      <c r="IN39" s="16"/>
      <c r="IO39" s="16"/>
      <c r="IP39" s="16"/>
      <c r="IQ39" s="16"/>
      <c r="IR39" s="16"/>
      <c r="IS39" s="16"/>
      <c r="IT39" s="16"/>
      <c r="IU39" s="16"/>
    </row>
    <row r="40" spans="1:255" s="17" customFormat="1" ht="24" customHeight="1">
      <c r="A40" s="22"/>
      <c r="B40" s="46" t="s">
        <v>56</v>
      </c>
      <c r="C40" s="46" t="s">
        <v>57</v>
      </c>
      <c r="D40" s="46" t="s">
        <v>58</v>
      </c>
      <c r="E40" s="46" t="s">
        <v>30</v>
      </c>
      <c r="F40" s="46" t="s">
        <v>31</v>
      </c>
      <c r="G40" s="46" t="s">
        <v>32</v>
      </c>
      <c r="H40" s="18"/>
      <c r="I40" s="16"/>
      <c r="J40" s="16"/>
      <c r="K40" s="18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  <c r="BI40" s="16"/>
      <c r="BJ40" s="16"/>
      <c r="BK40" s="16"/>
      <c r="BL40" s="16"/>
      <c r="BM40" s="16"/>
      <c r="BN40" s="16"/>
      <c r="BO40" s="16"/>
      <c r="BP40" s="16"/>
      <c r="BQ40" s="16"/>
      <c r="BR40" s="16"/>
      <c r="BS40" s="16"/>
      <c r="BT40" s="16"/>
      <c r="BU40" s="16"/>
      <c r="BV40" s="16"/>
      <c r="BW40" s="16"/>
      <c r="BX40" s="16"/>
      <c r="BY40" s="16"/>
      <c r="BZ40" s="16"/>
      <c r="CA40" s="16"/>
      <c r="CB40" s="16"/>
      <c r="CC40" s="16"/>
      <c r="CD40" s="16"/>
      <c r="CE40" s="16"/>
      <c r="CF40" s="16"/>
      <c r="CG40" s="16"/>
      <c r="CH40" s="16"/>
      <c r="CI40" s="16"/>
      <c r="CJ40" s="16"/>
      <c r="CK40" s="16"/>
      <c r="CL40" s="16"/>
      <c r="CM40" s="16"/>
      <c r="CN40" s="16"/>
      <c r="CO40" s="16"/>
      <c r="CP40" s="16"/>
      <c r="CQ40" s="16"/>
      <c r="CR40" s="16"/>
      <c r="CS40" s="16"/>
      <c r="CT40" s="16"/>
      <c r="CU40" s="16"/>
      <c r="CV40" s="16"/>
      <c r="CW40" s="16"/>
      <c r="CX40" s="16"/>
      <c r="CY40" s="16"/>
      <c r="CZ40" s="16"/>
      <c r="DA40" s="16"/>
      <c r="DB40" s="16"/>
      <c r="DC40" s="16"/>
      <c r="DD40" s="16"/>
      <c r="DE40" s="16"/>
      <c r="DF40" s="16"/>
      <c r="DG40" s="16"/>
      <c r="DH40" s="16"/>
      <c r="DI40" s="16"/>
      <c r="DJ40" s="16"/>
      <c r="DK40" s="16"/>
      <c r="DL40" s="16"/>
      <c r="DM40" s="16"/>
      <c r="DN40" s="16"/>
      <c r="DO40" s="16"/>
      <c r="DP40" s="16"/>
      <c r="DQ40" s="16"/>
      <c r="DR40" s="16"/>
      <c r="DS40" s="16"/>
      <c r="DT40" s="16"/>
      <c r="DU40" s="16"/>
      <c r="DV40" s="16"/>
      <c r="DW40" s="16"/>
      <c r="DX40" s="16"/>
      <c r="DY40" s="16"/>
      <c r="DZ40" s="16"/>
      <c r="EA40" s="16"/>
      <c r="EB40" s="16"/>
      <c r="EC40" s="16"/>
      <c r="ED40" s="16"/>
      <c r="EE40" s="16"/>
      <c r="EF40" s="16"/>
      <c r="EG40" s="16"/>
      <c r="EH40" s="16"/>
      <c r="EI40" s="16"/>
      <c r="EJ40" s="16"/>
      <c r="EK40" s="16"/>
      <c r="EL40" s="16"/>
      <c r="EM40" s="16"/>
      <c r="EN40" s="16"/>
      <c r="EO40" s="16"/>
      <c r="EP40" s="16"/>
      <c r="EQ40" s="16"/>
      <c r="ER40" s="16"/>
      <c r="ES40" s="16"/>
      <c r="ET40" s="16"/>
      <c r="EU40" s="16"/>
      <c r="EV40" s="16"/>
      <c r="EW40" s="16"/>
      <c r="EX40" s="16"/>
      <c r="EY40" s="16"/>
      <c r="EZ40" s="16"/>
      <c r="FA40" s="16"/>
      <c r="FB40" s="16"/>
      <c r="FC40" s="16"/>
      <c r="FD40" s="16"/>
      <c r="FE40" s="16"/>
      <c r="FF40" s="16"/>
      <c r="FG40" s="16"/>
      <c r="FH40" s="16"/>
      <c r="FI40" s="16"/>
      <c r="FJ40" s="16"/>
      <c r="FK40" s="16"/>
      <c r="FL40" s="16"/>
      <c r="FM40" s="16"/>
      <c r="FN40" s="16"/>
      <c r="FO40" s="16"/>
      <c r="FP40" s="16"/>
      <c r="FQ40" s="16"/>
      <c r="FR40" s="16"/>
      <c r="FS40" s="16"/>
      <c r="FT40" s="16"/>
      <c r="FU40" s="16"/>
      <c r="FV40" s="16"/>
      <c r="FW40" s="16"/>
      <c r="FX40" s="16"/>
      <c r="FY40" s="16"/>
      <c r="FZ40" s="16"/>
      <c r="GA40" s="16"/>
      <c r="GB40" s="16"/>
      <c r="GC40" s="16"/>
      <c r="GD40" s="16"/>
      <c r="GE40" s="16"/>
      <c r="GF40" s="16"/>
      <c r="GG40" s="16"/>
      <c r="GH40" s="16"/>
      <c r="GI40" s="16"/>
      <c r="GJ40" s="16"/>
      <c r="GK40" s="16"/>
      <c r="GL40" s="16"/>
      <c r="GM40" s="16"/>
      <c r="GN40" s="16"/>
      <c r="GO40" s="16"/>
      <c r="GP40" s="16"/>
      <c r="GQ40" s="16"/>
      <c r="GR40" s="16"/>
      <c r="GS40" s="16"/>
      <c r="GT40" s="16"/>
      <c r="GU40" s="16"/>
      <c r="GV40" s="16"/>
      <c r="GW40" s="16"/>
      <c r="GX40" s="16"/>
      <c r="GY40" s="16"/>
      <c r="GZ40" s="16"/>
      <c r="HA40" s="16"/>
      <c r="HB40" s="16"/>
      <c r="HC40" s="16"/>
      <c r="HD40" s="16"/>
      <c r="HE40" s="16"/>
      <c r="HF40" s="16"/>
      <c r="HG40" s="16"/>
      <c r="HH40" s="16"/>
      <c r="HI40" s="16"/>
      <c r="HJ40" s="16"/>
      <c r="HK40" s="16"/>
      <c r="HL40" s="16"/>
      <c r="HM40" s="16"/>
      <c r="HN40" s="16"/>
      <c r="HO40" s="16"/>
      <c r="HP40" s="16"/>
      <c r="HQ40" s="16"/>
      <c r="HR40" s="16"/>
      <c r="HS40" s="16"/>
      <c r="HT40" s="16"/>
      <c r="HU40" s="16"/>
      <c r="HV40" s="16"/>
      <c r="HW40" s="16"/>
      <c r="HX40" s="16"/>
      <c r="HY40" s="16"/>
      <c r="HZ40" s="16"/>
      <c r="IA40" s="16"/>
      <c r="IB40" s="16"/>
      <c r="IC40" s="16"/>
      <c r="ID40" s="16"/>
      <c r="IE40" s="16"/>
      <c r="IF40" s="16"/>
      <c r="IG40" s="16"/>
      <c r="IH40" s="16"/>
      <c r="II40" s="16"/>
      <c r="IJ40" s="16"/>
      <c r="IK40" s="16"/>
      <c r="IL40" s="16"/>
      <c r="IM40" s="16"/>
      <c r="IN40" s="16"/>
      <c r="IO40" s="16"/>
      <c r="IP40" s="16"/>
      <c r="IQ40" s="16"/>
      <c r="IR40" s="16"/>
      <c r="IS40" s="16"/>
      <c r="IT40" s="16"/>
      <c r="IU40" s="16"/>
    </row>
    <row r="41" spans="1:255" ht="12.75" customHeight="1">
      <c r="A41" s="3"/>
      <c r="B41" s="77" t="s">
        <v>59</v>
      </c>
      <c r="C41" s="78"/>
      <c r="D41" s="25"/>
      <c r="E41" s="78"/>
      <c r="F41" s="26"/>
      <c r="G41" s="26"/>
    </row>
    <row r="42" spans="1:255" ht="12.75" customHeight="1">
      <c r="A42" s="3"/>
      <c r="B42" s="11" t="s">
        <v>60</v>
      </c>
      <c r="C42" s="12" t="s">
        <v>61</v>
      </c>
      <c r="D42" s="79">
        <v>150</v>
      </c>
      <c r="E42" s="12" t="s">
        <v>41</v>
      </c>
      <c r="F42" s="26">
        <v>1390</v>
      </c>
      <c r="G42" s="26">
        <f>(D42*F42)</f>
        <v>208500</v>
      </c>
    </row>
    <row r="43" spans="1:255" ht="12.75" customHeight="1">
      <c r="A43" s="3"/>
      <c r="B43" s="11" t="s">
        <v>62</v>
      </c>
      <c r="C43" s="12" t="s">
        <v>61</v>
      </c>
      <c r="D43" s="79">
        <v>150</v>
      </c>
      <c r="E43" s="12" t="s">
        <v>63</v>
      </c>
      <c r="F43" s="26">
        <v>1160</v>
      </c>
      <c r="G43" s="26">
        <f>(D43*F43)</f>
        <v>174000</v>
      </c>
    </row>
    <row r="44" spans="1:255" ht="12.75" customHeight="1">
      <c r="A44" s="3"/>
      <c r="B44" s="77" t="s">
        <v>64</v>
      </c>
      <c r="C44" s="78"/>
      <c r="D44" s="78"/>
      <c r="E44" s="78"/>
      <c r="F44" s="26"/>
      <c r="G44" s="26"/>
    </row>
    <row r="45" spans="1:255" ht="12.75" customHeight="1">
      <c r="A45" s="3"/>
      <c r="B45" s="11" t="s">
        <v>65</v>
      </c>
      <c r="C45" s="12" t="s">
        <v>61</v>
      </c>
      <c r="D45" s="79">
        <v>100</v>
      </c>
      <c r="E45" s="12" t="s">
        <v>66</v>
      </c>
      <c r="F45" s="26">
        <v>1290</v>
      </c>
      <c r="G45" s="26">
        <f>(D45*F45)</f>
        <v>129000</v>
      </c>
    </row>
    <row r="46" spans="1:255" ht="12.75" customHeight="1">
      <c r="A46" s="3"/>
      <c r="B46" s="77" t="s">
        <v>67</v>
      </c>
      <c r="C46" s="78"/>
      <c r="D46" s="78"/>
      <c r="E46" s="78"/>
      <c r="F46" s="26"/>
      <c r="G46" s="26"/>
    </row>
    <row r="47" spans="1:255" ht="12.75" customHeight="1">
      <c r="A47" s="3"/>
      <c r="B47" s="11" t="s">
        <v>68</v>
      </c>
      <c r="C47" s="12" t="s">
        <v>61</v>
      </c>
      <c r="D47" s="79">
        <v>1.5</v>
      </c>
      <c r="E47" s="12" t="s">
        <v>41</v>
      </c>
      <c r="F47" s="26">
        <v>39000</v>
      </c>
      <c r="G47" s="26">
        <f>(D47*F47)</f>
        <v>58500</v>
      </c>
    </row>
    <row r="48" spans="1:255" s="17" customFormat="1" ht="13.5" customHeight="1">
      <c r="A48" s="22"/>
      <c r="B48" s="38" t="s">
        <v>69</v>
      </c>
      <c r="C48" s="51"/>
      <c r="D48" s="51"/>
      <c r="E48" s="51"/>
      <c r="F48" s="52"/>
      <c r="G48" s="53">
        <f>SUM(G41:G47)</f>
        <v>570000</v>
      </c>
      <c r="H48" s="18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  <c r="BN48" s="16"/>
      <c r="BO48" s="16"/>
      <c r="BP48" s="16"/>
      <c r="BQ48" s="16"/>
      <c r="BR48" s="16"/>
      <c r="BS48" s="16"/>
      <c r="BT48" s="16"/>
      <c r="BU48" s="16"/>
      <c r="BV48" s="16"/>
      <c r="BW48" s="16"/>
      <c r="BX48" s="16"/>
      <c r="BY48" s="16"/>
      <c r="BZ48" s="16"/>
      <c r="CA48" s="16"/>
      <c r="CB48" s="16"/>
      <c r="CC48" s="16"/>
      <c r="CD48" s="16"/>
      <c r="CE48" s="16"/>
      <c r="CF48" s="16"/>
      <c r="CG48" s="16"/>
      <c r="CH48" s="16"/>
      <c r="CI48" s="16"/>
      <c r="CJ48" s="16"/>
      <c r="CK48" s="16"/>
      <c r="CL48" s="16"/>
      <c r="CM48" s="16"/>
      <c r="CN48" s="16"/>
      <c r="CO48" s="16"/>
      <c r="CP48" s="16"/>
      <c r="CQ48" s="16"/>
      <c r="CR48" s="16"/>
      <c r="CS48" s="16"/>
      <c r="CT48" s="16"/>
      <c r="CU48" s="16"/>
      <c r="CV48" s="16"/>
      <c r="CW48" s="16"/>
      <c r="CX48" s="16"/>
      <c r="CY48" s="16"/>
      <c r="CZ48" s="16"/>
      <c r="DA48" s="16"/>
      <c r="DB48" s="16"/>
      <c r="DC48" s="16"/>
      <c r="DD48" s="16"/>
      <c r="DE48" s="16"/>
      <c r="DF48" s="16"/>
      <c r="DG48" s="16"/>
      <c r="DH48" s="16"/>
      <c r="DI48" s="16"/>
      <c r="DJ48" s="16"/>
      <c r="DK48" s="16"/>
      <c r="DL48" s="16"/>
      <c r="DM48" s="16"/>
      <c r="DN48" s="16"/>
      <c r="DO48" s="16"/>
      <c r="DP48" s="16"/>
      <c r="DQ48" s="16"/>
      <c r="DR48" s="16"/>
      <c r="DS48" s="16"/>
      <c r="DT48" s="16"/>
      <c r="DU48" s="16"/>
      <c r="DV48" s="16"/>
      <c r="DW48" s="16"/>
      <c r="DX48" s="16"/>
      <c r="DY48" s="16"/>
      <c r="DZ48" s="16"/>
      <c r="EA48" s="16"/>
      <c r="EB48" s="16"/>
      <c r="EC48" s="16"/>
      <c r="ED48" s="16"/>
      <c r="EE48" s="16"/>
      <c r="EF48" s="16"/>
      <c r="EG48" s="16"/>
      <c r="EH48" s="16"/>
      <c r="EI48" s="16"/>
      <c r="EJ48" s="16"/>
      <c r="EK48" s="16"/>
      <c r="EL48" s="16"/>
      <c r="EM48" s="16"/>
      <c r="EN48" s="16"/>
      <c r="EO48" s="16"/>
      <c r="EP48" s="16"/>
      <c r="EQ48" s="16"/>
      <c r="ER48" s="16"/>
      <c r="ES48" s="16"/>
      <c r="ET48" s="16"/>
      <c r="EU48" s="16"/>
      <c r="EV48" s="16"/>
      <c r="EW48" s="16"/>
      <c r="EX48" s="16"/>
      <c r="EY48" s="16"/>
      <c r="EZ48" s="16"/>
      <c r="FA48" s="16"/>
      <c r="FB48" s="16"/>
      <c r="FC48" s="16"/>
      <c r="FD48" s="16"/>
      <c r="FE48" s="16"/>
      <c r="FF48" s="16"/>
      <c r="FG48" s="16"/>
      <c r="FH48" s="16"/>
      <c r="FI48" s="16"/>
      <c r="FJ48" s="16"/>
      <c r="FK48" s="16"/>
      <c r="FL48" s="16"/>
      <c r="FM48" s="16"/>
      <c r="FN48" s="16"/>
      <c r="FO48" s="16"/>
      <c r="FP48" s="16"/>
      <c r="FQ48" s="16"/>
      <c r="FR48" s="16"/>
      <c r="FS48" s="16"/>
      <c r="FT48" s="16"/>
      <c r="FU48" s="16"/>
      <c r="FV48" s="16"/>
      <c r="FW48" s="16"/>
      <c r="FX48" s="16"/>
      <c r="FY48" s="16"/>
      <c r="FZ48" s="16"/>
      <c r="GA48" s="16"/>
      <c r="GB48" s="16"/>
      <c r="GC48" s="16"/>
      <c r="GD48" s="16"/>
      <c r="GE48" s="16"/>
      <c r="GF48" s="16"/>
      <c r="GG48" s="16"/>
      <c r="GH48" s="16"/>
      <c r="GI48" s="16"/>
      <c r="GJ48" s="16"/>
      <c r="GK48" s="16"/>
      <c r="GL48" s="16"/>
      <c r="GM48" s="16"/>
      <c r="GN48" s="16"/>
      <c r="GO48" s="16"/>
      <c r="GP48" s="16"/>
      <c r="GQ48" s="16"/>
      <c r="GR48" s="16"/>
      <c r="GS48" s="16"/>
      <c r="GT48" s="16"/>
      <c r="GU48" s="16"/>
      <c r="GV48" s="16"/>
      <c r="GW48" s="16"/>
      <c r="GX48" s="16"/>
      <c r="GY48" s="16"/>
      <c r="GZ48" s="16"/>
      <c r="HA48" s="16"/>
      <c r="HB48" s="16"/>
      <c r="HC48" s="16"/>
      <c r="HD48" s="16"/>
      <c r="HE48" s="16"/>
      <c r="HF48" s="16"/>
      <c r="HG48" s="16"/>
      <c r="HH48" s="16"/>
      <c r="HI48" s="16"/>
      <c r="HJ48" s="16"/>
      <c r="HK48" s="16"/>
      <c r="HL48" s="16"/>
      <c r="HM48" s="16"/>
      <c r="HN48" s="16"/>
      <c r="HO48" s="16"/>
      <c r="HP48" s="16"/>
      <c r="HQ48" s="16"/>
      <c r="HR48" s="16"/>
      <c r="HS48" s="16"/>
      <c r="HT48" s="16"/>
      <c r="HU48" s="16"/>
      <c r="HV48" s="16"/>
      <c r="HW48" s="16"/>
      <c r="HX48" s="16"/>
      <c r="HY48" s="16"/>
      <c r="HZ48" s="16"/>
      <c r="IA48" s="16"/>
      <c r="IB48" s="16"/>
      <c r="IC48" s="16"/>
      <c r="ID48" s="16"/>
      <c r="IE48" s="16"/>
      <c r="IF48" s="16"/>
      <c r="IG48" s="16"/>
      <c r="IH48" s="16"/>
      <c r="II48" s="16"/>
      <c r="IJ48" s="16"/>
      <c r="IK48" s="16"/>
      <c r="IL48" s="16"/>
      <c r="IM48" s="16"/>
      <c r="IN48" s="16"/>
      <c r="IO48" s="16"/>
      <c r="IP48" s="16"/>
      <c r="IQ48" s="16"/>
      <c r="IR48" s="16"/>
      <c r="IS48" s="16"/>
      <c r="IT48" s="16"/>
      <c r="IU48" s="16"/>
    </row>
    <row r="49" spans="1:255" ht="12" customHeight="1">
      <c r="A49" s="3"/>
      <c r="B49" s="19"/>
      <c r="C49" s="19"/>
      <c r="D49" s="19"/>
      <c r="E49" s="58"/>
      <c r="F49" s="43"/>
      <c r="G49" s="43"/>
    </row>
    <row r="50" spans="1:255" ht="12" customHeight="1">
      <c r="A50" s="3"/>
      <c r="B50" s="44" t="s">
        <v>70</v>
      </c>
      <c r="C50" s="59"/>
      <c r="D50" s="59"/>
      <c r="E50" s="59"/>
      <c r="F50" s="60"/>
      <c r="G50" s="60"/>
    </row>
    <row r="51" spans="1:255" ht="24" customHeight="1">
      <c r="A51" s="3"/>
      <c r="B51" s="45" t="s">
        <v>71</v>
      </c>
      <c r="C51" s="46" t="s">
        <v>57</v>
      </c>
      <c r="D51" s="46" t="s">
        <v>58</v>
      </c>
      <c r="E51" s="45" t="s">
        <v>30</v>
      </c>
      <c r="F51" s="46" t="s">
        <v>31</v>
      </c>
      <c r="G51" s="45" t="s">
        <v>32</v>
      </c>
    </row>
    <row r="52" spans="1:255" ht="12.75" customHeight="1">
      <c r="A52" s="3"/>
      <c r="B52" s="47" t="s">
        <v>53</v>
      </c>
      <c r="C52" s="80"/>
      <c r="D52" s="73"/>
      <c r="E52" s="48"/>
      <c r="F52" s="81"/>
      <c r="G52" s="73"/>
    </row>
    <row r="53" spans="1:255" s="17" customFormat="1" ht="13.5" customHeight="1">
      <c r="A53" s="22"/>
      <c r="B53" s="38" t="s">
        <v>72</v>
      </c>
      <c r="C53" s="51"/>
      <c r="D53" s="51"/>
      <c r="E53" s="51"/>
      <c r="F53" s="52"/>
      <c r="G53" s="53"/>
      <c r="H53" s="18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  <c r="CF53" s="16"/>
      <c r="CG53" s="16"/>
      <c r="CH53" s="16"/>
      <c r="CI53" s="16"/>
      <c r="CJ53" s="16"/>
      <c r="CK53" s="16"/>
      <c r="CL53" s="16"/>
      <c r="CM53" s="16"/>
      <c r="CN53" s="16"/>
      <c r="CO53" s="16"/>
      <c r="CP53" s="16"/>
      <c r="CQ53" s="16"/>
      <c r="CR53" s="16"/>
      <c r="CS53" s="16"/>
      <c r="CT53" s="16"/>
      <c r="CU53" s="16"/>
      <c r="CV53" s="16"/>
      <c r="CW53" s="16"/>
      <c r="CX53" s="16"/>
      <c r="CY53" s="16"/>
      <c r="CZ53" s="16"/>
      <c r="DA53" s="16"/>
      <c r="DB53" s="16"/>
      <c r="DC53" s="16"/>
      <c r="DD53" s="16"/>
      <c r="DE53" s="16"/>
      <c r="DF53" s="16"/>
      <c r="DG53" s="16"/>
      <c r="DH53" s="16"/>
      <c r="DI53" s="16"/>
      <c r="DJ53" s="16"/>
      <c r="DK53" s="16"/>
      <c r="DL53" s="16"/>
      <c r="DM53" s="16"/>
      <c r="DN53" s="16"/>
      <c r="DO53" s="16"/>
      <c r="DP53" s="16"/>
      <c r="DQ53" s="16"/>
      <c r="DR53" s="16"/>
      <c r="DS53" s="16"/>
      <c r="DT53" s="16"/>
      <c r="DU53" s="16"/>
      <c r="DV53" s="16"/>
      <c r="DW53" s="16"/>
      <c r="DX53" s="16"/>
      <c r="DY53" s="16"/>
      <c r="DZ53" s="16"/>
      <c r="EA53" s="16"/>
      <c r="EB53" s="16"/>
      <c r="EC53" s="16"/>
      <c r="ED53" s="16"/>
      <c r="EE53" s="16"/>
      <c r="EF53" s="16"/>
      <c r="EG53" s="16"/>
      <c r="EH53" s="16"/>
      <c r="EI53" s="16"/>
      <c r="EJ53" s="16"/>
      <c r="EK53" s="16"/>
      <c r="EL53" s="16"/>
      <c r="EM53" s="16"/>
      <c r="EN53" s="16"/>
      <c r="EO53" s="16"/>
      <c r="EP53" s="16"/>
      <c r="EQ53" s="16"/>
      <c r="ER53" s="16"/>
      <c r="ES53" s="16"/>
      <c r="ET53" s="16"/>
      <c r="EU53" s="16"/>
      <c r="EV53" s="16"/>
      <c r="EW53" s="16"/>
      <c r="EX53" s="16"/>
      <c r="EY53" s="16"/>
      <c r="EZ53" s="16"/>
      <c r="FA53" s="16"/>
      <c r="FB53" s="16"/>
      <c r="FC53" s="16"/>
      <c r="FD53" s="16"/>
      <c r="FE53" s="16"/>
      <c r="FF53" s="16"/>
      <c r="FG53" s="16"/>
      <c r="FH53" s="16"/>
      <c r="FI53" s="16"/>
      <c r="FJ53" s="16"/>
      <c r="FK53" s="16"/>
      <c r="FL53" s="16"/>
      <c r="FM53" s="16"/>
      <c r="FN53" s="16"/>
      <c r="FO53" s="16"/>
      <c r="FP53" s="16"/>
      <c r="FQ53" s="16"/>
      <c r="FR53" s="16"/>
      <c r="FS53" s="16"/>
      <c r="FT53" s="16"/>
      <c r="FU53" s="16"/>
      <c r="FV53" s="16"/>
      <c r="FW53" s="16"/>
      <c r="FX53" s="16"/>
      <c r="FY53" s="16"/>
      <c r="FZ53" s="16"/>
      <c r="GA53" s="16"/>
      <c r="GB53" s="16"/>
      <c r="GC53" s="16"/>
      <c r="GD53" s="16"/>
      <c r="GE53" s="16"/>
      <c r="GF53" s="16"/>
      <c r="GG53" s="16"/>
      <c r="GH53" s="16"/>
      <c r="GI53" s="16"/>
      <c r="GJ53" s="16"/>
      <c r="GK53" s="16"/>
      <c r="GL53" s="16"/>
      <c r="GM53" s="16"/>
      <c r="GN53" s="16"/>
      <c r="GO53" s="16"/>
      <c r="GP53" s="16"/>
      <c r="GQ53" s="16"/>
      <c r="GR53" s="16"/>
      <c r="GS53" s="16"/>
      <c r="GT53" s="16"/>
      <c r="GU53" s="16"/>
      <c r="GV53" s="16"/>
      <c r="GW53" s="16"/>
      <c r="GX53" s="16"/>
      <c r="GY53" s="16"/>
      <c r="GZ53" s="16"/>
      <c r="HA53" s="16"/>
      <c r="HB53" s="16"/>
      <c r="HC53" s="16"/>
      <c r="HD53" s="16"/>
      <c r="HE53" s="16"/>
      <c r="HF53" s="16"/>
      <c r="HG53" s="16"/>
      <c r="HH53" s="16"/>
      <c r="HI53" s="16"/>
      <c r="HJ53" s="16"/>
      <c r="HK53" s="16"/>
      <c r="HL53" s="16"/>
      <c r="HM53" s="16"/>
      <c r="HN53" s="16"/>
      <c r="HO53" s="16"/>
      <c r="HP53" s="16"/>
      <c r="HQ53" s="16"/>
      <c r="HR53" s="16"/>
      <c r="HS53" s="16"/>
      <c r="HT53" s="16"/>
      <c r="HU53" s="16"/>
      <c r="HV53" s="16"/>
      <c r="HW53" s="16"/>
      <c r="HX53" s="16"/>
      <c r="HY53" s="16"/>
      <c r="HZ53" s="16"/>
      <c r="IA53" s="16"/>
      <c r="IB53" s="16"/>
      <c r="IC53" s="16"/>
      <c r="ID53" s="16"/>
      <c r="IE53" s="16"/>
      <c r="IF53" s="16"/>
      <c r="IG53" s="16"/>
      <c r="IH53" s="16"/>
      <c r="II53" s="16"/>
      <c r="IJ53" s="16"/>
      <c r="IK53" s="16"/>
      <c r="IL53" s="16"/>
      <c r="IM53" s="16"/>
      <c r="IN53" s="16"/>
      <c r="IO53" s="16"/>
      <c r="IP53" s="16"/>
      <c r="IQ53" s="16"/>
      <c r="IR53" s="16"/>
      <c r="IS53" s="16"/>
      <c r="IT53" s="16"/>
      <c r="IU53" s="16"/>
    </row>
    <row r="54" spans="1:255" ht="12" customHeight="1">
      <c r="A54" s="3"/>
      <c r="B54" s="19"/>
      <c r="C54" s="19"/>
      <c r="D54" s="19"/>
      <c r="E54" s="19"/>
      <c r="F54" s="43"/>
      <c r="G54" s="43"/>
    </row>
    <row r="55" spans="1:255" ht="12" customHeight="1">
      <c r="A55" s="3"/>
      <c r="B55" s="82" t="s">
        <v>73</v>
      </c>
      <c r="C55" s="83"/>
      <c r="D55" s="83"/>
      <c r="E55" s="83"/>
      <c r="F55" s="83"/>
      <c r="G55" s="84">
        <f>G27+G37+G48+G53+G32</f>
        <v>1475000</v>
      </c>
    </row>
    <row r="56" spans="1:255" ht="12" customHeight="1">
      <c r="A56" s="3"/>
      <c r="B56" s="85" t="s">
        <v>74</v>
      </c>
      <c r="C56" s="23"/>
      <c r="D56" s="23"/>
      <c r="E56" s="23"/>
      <c r="F56" s="23"/>
      <c r="G56" s="86">
        <f>G55*0.05</f>
        <v>73750</v>
      </c>
    </row>
    <row r="57" spans="1:255" ht="12" customHeight="1">
      <c r="A57" s="3"/>
      <c r="B57" s="87" t="s">
        <v>75</v>
      </c>
      <c r="C57" s="61"/>
      <c r="D57" s="61"/>
      <c r="E57" s="61"/>
      <c r="F57" s="61"/>
      <c r="G57" s="88">
        <f>G56+G55</f>
        <v>1548750</v>
      </c>
    </row>
    <row r="58" spans="1:255" ht="12" customHeight="1">
      <c r="A58" s="3"/>
      <c r="B58" s="85" t="s">
        <v>76</v>
      </c>
      <c r="C58" s="23"/>
      <c r="D58" s="23"/>
      <c r="E58" s="23"/>
      <c r="F58" s="23"/>
      <c r="G58" s="86">
        <f>G12</f>
        <v>2000000</v>
      </c>
    </row>
    <row r="59" spans="1:255" ht="12" customHeight="1">
      <c r="A59" s="3"/>
      <c r="B59" s="89" t="s">
        <v>77</v>
      </c>
      <c r="C59" s="90"/>
      <c r="D59" s="90"/>
      <c r="E59" s="90"/>
      <c r="F59" s="90"/>
      <c r="G59" s="91">
        <f>G58-G57</f>
        <v>451250</v>
      </c>
    </row>
    <row r="60" spans="1:255" ht="12" customHeight="1">
      <c r="A60" s="3"/>
      <c r="B60" s="62" t="s">
        <v>78</v>
      </c>
      <c r="C60" s="63"/>
      <c r="D60" s="63"/>
      <c r="E60" s="63"/>
      <c r="F60" s="29"/>
      <c r="G60" s="30"/>
    </row>
    <row r="61" spans="1:255" ht="12.75" customHeight="1" thickBot="1">
      <c r="A61" s="3"/>
      <c r="B61" s="64"/>
      <c r="C61" s="63"/>
      <c r="D61" s="63"/>
      <c r="E61" s="63"/>
      <c r="F61" s="29"/>
      <c r="G61" s="30"/>
    </row>
    <row r="62" spans="1:255" ht="12" customHeight="1">
      <c r="A62" s="3"/>
      <c r="B62" s="92" t="s">
        <v>79</v>
      </c>
      <c r="C62" s="93"/>
      <c r="D62" s="93"/>
      <c r="E62" s="93"/>
      <c r="F62" s="94"/>
      <c r="G62" s="30"/>
    </row>
    <row r="63" spans="1:255" ht="12" customHeight="1">
      <c r="A63" s="3"/>
      <c r="B63" s="95" t="s">
        <v>80</v>
      </c>
      <c r="C63" s="65"/>
      <c r="D63" s="65"/>
      <c r="E63" s="65"/>
      <c r="F63" s="96"/>
      <c r="G63" s="30"/>
    </row>
    <row r="64" spans="1:255" ht="12" customHeight="1">
      <c r="A64" s="3"/>
      <c r="B64" s="95" t="s">
        <v>81</v>
      </c>
      <c r="C64" s="65"/>
      <c r="D64" s="65"/>
      <c r="E64" s="65"/>
      <c r="F64" s="96"/>
      <c r="G64" s="30"/>
    </row>
    <row r="65" spans="1:7" ht="12" customHeight="1">
      <c r="A65" s="3"/>
      <c r="B65" s="95" t="s">
        <v>82</v>
      </c>
      <c r="C65" s="65"/>
      <c r="D65" s="65"/>
      <c r="E65" s="65"/>
      <c r="F65" s="96"/>
      <c r="G65" s="30"/>
    </row>
    <row r="66" spans="1:7" ht="12" customHeight="1">
      <c r="A66" s="3"/>
      <c r="B66" s="95" t="s">
        <v>83</v>
      </c>
      <c r="C66" s="65"/>
      <c r="D66" s="65"/>
      <c r="E66" s="65"/>
      <c r="F66" s="96"/>
      <c r="G66" s="30"/>
    </row>
    <row r="67" spans="1:7" ht="12" customHeight="1">
      <c r="A67" s="3"/>
      <c r="B67" s="95" t="s">
        <v>84</v>
      </c>
      <c r="C67" s="65"/>
      <c r="D67" s="65"/>
      <c r="E67" s="65"/>
      <c r="F67" s="96"/>
      <c r="G67" s="30"/>
    </row>
    <row r="68" spans="1:7" ht="12.75" customHeight="1" thickBot="1">
      <c r="A68" s="3"/>
      <c r="B68" s="97" t="s">
        <v>85</v>
      </c>
      <c r="C68" s="98"/>
      <c r="D68" s="98"/>
      <c r="E68" s="98"/>
      <c r="F68" s="99"/>
      <c r="G68" s="30"/>
    </row>
    <row r="69" spans="1:7" ht="12.75" customHeight="1">
      <c r="A69" s="3"/>
      <c r="B69" s="64"/>
      <c r="C69" s="65"/>
      <c r="D69" s="65"/>
      <c r="E69" s="65"/>
      <c r="F69" s="20"/>
      <c r="G69" s="30"/>
    </row>
    <row r="70" spans="1:7" ht="15" customHeight="1">
      <c r="A70" s="3"/>
      <c r="B70" s="114" t="s">
        <v>86</v>
      </c>
      <c r="C70" s="115"/>
      <c r="D70" s="100"/>
      <c r="E70" s="66"/>
      <c r="F70" s="31"/>
      <c r="G70" s="30"/>
    </row>
    <row r="71" spans="1:7" ht="12" customHeight="1">
      <c r="A71" s="3"/>
      <c r="B71" s="101" t="s">
        <v>71</v>
      </c>
      <c r="C71" s="102" t="s">
        <v>87</v>
      </c>
      <c r="D71" s="103" t="s">
        <v>88</v>
      </c>
      <c r="E71" s="66"/>
      <c r="F71" s="31"/>
      <c r="G71" s="30"/>
    </row>
    <row r="72" spans="1:7" ht="12" customHeight="1">
      <c r="A72" s="3"/>
      <c r="B72" s="104" t="s">
        <v>89</v>
      </c>
      <c r="C72" s="105">
        <f>G27</f>
        <v>870000</v>
      </c>
      <c r="D72" s="106">
        <f>(C72/C78)</f>
        <v>0.56174334140435833</v>
      </c>
      <c r="E72" s="66"/>
      <c r="F72" s="31"/>
      <c r="G72" s="30"/>
    </row>
    <row r="73" spans="1:7" ht="12" customHeight="1">
      <c r="A73" s="3"/>
      <c r="B73" s="104" t="s">
        <v>90</v>
      </c>
      <c r="C73" s="107">
        <f>G32</f>
        <v>35000</v>
      </c>
      <c r="D73" s="106">
        <f>C73/C78</f>
        <v>2.2598870056497175E-2</v>
      </c>
      <c r="E73" s="66"/>
      <c r="F73" s="31"/>
      <c r="G73" s="30"/>
    </row>
    <row r="74" spans="1:7" ht="12" customHeight="1">
      <c r="A74" s="3"/>
      <c r="B74" s="104" t="s">
        <v>91</v>
      </c>
      <c r="C74" s="105">
        <f>G37</f>
        <v>0</v>
      </c>
      <c r="D74" s="106">
        <f>(C74/C78)</f>
        <v>0</v>
      </c>
      <c r="E74" s="66"/>
      <c r="F74" s="31"/>
      <c r="G74" s="30"/>
    </row>
    <row r="75" spans="1:7" ht="12" customHeight="1">
      <c r="A75" s="3"/>
      <c r="B75" s="104" t="s">
        <v>56</v>
      </c>
      <c r="C75" s="105">
        <f>G48</f>
        <v>570000</v>
      </c>
      <c r="D75" s="106">
        <f>(C75/C78)</f>
        <v>0.36803874092009686</v>
      </c>
      <c r="E75" s="66"/>
      <c r="F75" s="31"/>
      <c r="G75" s="30"/>
    </row>
    <row r="76" spans="1:7" ht="12" customHeight="1">
      <c r="A76" s="3"/>
      <c r="B76" s="104" t="s">
        <v>92</v>
      </c>
      <c r="C76" s="108">
        <v>0</v>
      </c>
      <c r="D76" s="106">
        <f>(C76/C78)</f>
        <v>0</v>
      </c>
      <c r="E76" s="67"/>
      <c r="F76" s="32"/>
      <c r="G76" s="30"/>
    </row>
    <row r="77" spans="1:7" ht="12" customHeight="1">
      <c r="A77" s="3"/>
      <c r="B77" s="104" t="s">
        <v>93</v>
      </c>
      <c r="C77" s="108">
        <f>G56</f>
        <v>73750</v>
      </c>
      <c r="D77" s="106">
        <f>(C77/C78)</f>
        <v>4.7619047619047616E-2</v>
      </c>
      <c r="E77" s="67"/>
      <c r="F77" s="32"/>
      <c r="G77" s="30"/>
    </row>
    <row r="78" spans="1:7" ht="12.75" customHeight="1">
      <c r="A78" s="3"/>
      <c r="B78" s="101" t="s">
        <v>94</v>
      </c>
      <c r="C78" s="109">
        <f>SUM(C72:C77)</f>
        <v>1548750</v>
      </c>
      <c r="D78" s="110">
        <f>SUM(D72:D77)</f>
        <v>1</v>
      </c>
      <c r="E78" s="67"/>
      <c r="F78" s="32"/>
      <c r="G78" s="30"/>
    </row>
    <row r="79" spans="1:7" ht="12" customHeight="1">
      <c r="A79" s="3"/>
      <c r="B79" s="64"/>
      <c r="C79" s="63"/>
      <c r="D79" s="63"/>
      <c r="E79" s="63"/>
      <c r="F79" s="29"/>
      <c r="G79" s="30"/>
    </row>
    <row r="80" spans="1:7" ht="12.75" customHeight="1">
      <c r="A80" s="3"/>
      <c r="B80" s="68"/>
      <c r="C80" s="63"/>
      <c r="D80" s="63"/>
      <c r="E80" s="63"/>
      <c r="F80" s="29"/>
      <c r="G80" s="30"/>
    </row>
    <row r="81" spans="1:7" ht="12" customHeight="1">
      <c r="A81" s="3"/>
      <c r="B81" s="69"/>
      <c r="C81" s="70" t="s">
        <v>95</v>
      </c>
      <c r="D81" s="69"/>
      <c r="E81" s="69"/>
      <c r="F81" s="32"/>
      <c r="G81" s="30"/>
    </row>
    <row r="82" spans="1:7" ht="12" customHeight="1">
      <c r="A82" s="3"/>
      <c r="B82" s="101" t="s">
        <v>96</v>
      </c>
      <c r="C82" s="111">
        <v>9000</v>
      </c>
      <c r="D82" s="111">
        <v>10000</v>
      </c>
      <c r="E82" s="111">
        <v>11000</v>
      </c>
      <c r="F82" s="33"/>
      <c r="G82" s="34"/>
    </row>
    <row r="83" spans="1:7" ht="12.75" customHeight="1">
      <c r="A83" s="3"/>
      <c r="B83" s="101" t="s">
        <v>97</v>
      </c>
      <c r="C83" s="111">
        <f>C78/C82</f>
        <v>172.08333333333334</v>
      </c>
      <c r="D83" s="111">
        <f>(G57/D82)</f>
        <v>154.875</v>
      </c>
      <c r="E83" s="111">
        <f>C78/E82</f>
        <v>140.79545454545453</v>
      </c>
      <c r="F83" s="33"/>
      <c r="G83" s="34"/>
    </row>
    <row r="84" spans="1:7" ht="15.6" customHeight="1">
      <c r="A84" s="3"/>
      <c r="B84" s="62" t="s">
        <v>98</v>
      </c>
      <c r="C84" s="65"/>
      <c r="D84" s="65"/>
      <c r="E84" s="65"/>
      <c r="F84" s="20"/>
      <c r="G84" s="20"/>
    </row>
  </sheetData>
  <mergeCells count="8">
    <mergeCell ref="B70:C70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Usuario invitado</cp:lastModifiedBy>
  <cp:revision/>
  <dcterms:created xsi:type="dcterms:W3CDTF">2020-11-27T12:49:26Z</dcterms:created>
  <dcterms:modified xsi:type="dcterms:W3CDTF">2022-07-26T15:52:37Z</dcterms:modified>
  <cp:category/>
  <cp:contentStatus/>
</cp:coreProperties>
</file>