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<sst xmlns="http://schemas.openxmlformats.org/spreadsheetml/2006/main" count="134" uniqueCount="98">
  <si>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</si>
  <si>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</si>
  <si>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</si>
  <si>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</si>
  <si>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</si>
  <si>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</si>
  <si>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</si>
  <si>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</si>
  <si>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</si>
  <si>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</si>
  <si>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</si>
  <si>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</si>
  <si>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</si>
  <si>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</si>
  <si>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</si>
  <si>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</si>
  <si>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</si>
  <si>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</si>
  <si>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</si>
  <si>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</si>
  <si>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</si>
  <si>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</si>
  <si>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</si>
  <si>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</si>
  <si>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</si>
  <si>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</si>
  <si>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</si>
  <si>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</si>
  <si>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</si>
  <si>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</si>
  <si>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</si>
  <si>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</si>
  <si>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</si>
  <si>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</si>
  <si>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</si>
  <si>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</si>
  <si>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</si>
  <si>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</si>
  <si>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</si>
  <si>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</si>
  <si>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</si>
  <si>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</si>
  <si>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</si>
  <si>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</si>
  <si>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</si>
  <si>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</si>
  <si>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</si>
  <si>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</si>
  <si>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</si>
  <si>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</si>
  <si>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</si>
  <si>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</si>
  <si>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</si>
  <si>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</si>
  <si>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</si>
  <si>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</si>
  <si>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</si>
  <si>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</si>
  <si>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</si>
  <si>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</si>
  <si>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AMARRADURA</t>
  </si>
  <si>
    <t>APLICACIÓN AGROQUIM.(2)</t>
  </si>
  <si>
    <t>APLICACIÓN FERTILIZANTES</t>
  </si>
  <si>
    <t>RETIRO SARMIENTO</t>
  </si>
  <si>
    <t>COSECHA</t>
  </si>
  <si>
    <t>MARZO-ABRIL</t>
  </si>
  <si>
    <t>UREA GRAN.</t>
  </si>
  <si>
    <t>MEZCLA NPK</t>
  </si>
  <si>
    <t>AGOSTO-SEPT.</t>
  </si>
  <si>
    <t>FUNGUICIDA</t>
  </si>
  <si>
    <t>KG</t>
  </si>
  <si>
    <t>ZERO</t>
  </si>
  <si>
    <t xml:space="preserve"> </t>
  </si>
  <si>
    <t>PAIS</t>
  </si>
  <si>
    <t>RENDIMIENTO (KG/Há.)</t>
  </si>
  <si>
    <t>PRECIO ESPERADO ($/KG)</t>
  </si>
  <si>
    <t>MEDIO</t>
  </si>
  <si>
    <t>LLUVIAS-HELADAS</t>
  </si>
  <si>
    <t>OCT-NOV</t>
  </si>
  <si>
    <t>DIC-ENE</t>
  </si>
  <si>
    <t>JUN-JUL</t>
  </si>
  <si>
    <t>JUL-AGO</t>
  </si>
  <si>
    <t>MAY-JUL</t>
  </si>
  <si>
    <t>MAR-ABR</t>
  </si>
  <si>
    <t>JA</t>
  </si>
  <si>
    <t>ARADURA Y RASTRAJES ENTRE HILERA</t>
  </si>
  <si>
    <t>OCT-FEB</t>
  </si>
  <si>
    <t>AZUFRE</t>
  </si>
  <si>
    <t>ESCENARIOS COSTO UNITARIO  ($/kg)</t>
  </si>
  <si>
    <t>Rendimiento (kg/hà)</t>
  </si>
  <si>
    <t>Costo unitario ($/kg) (*)</t>
  </si>
  <si>
    <t>VIÑA -SECANO AÑO 15 +</t>
  </si>
  <si>
    <t>N° Jornadas/HA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</si>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</sst>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 applyAlignment="1"/>
    <xf numFmtId="3" fontId="2" fillId="2" borderId="1" xfId="0" applyNumberFormat="1" applyFont="1" applyFill="1" applyBorder="1" applyAlignment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4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91</v>
      </c>
      <c r="D9" s="19"/>
      <c r="E9" s="117" t="s">
        <v>74</v>
      </c>
      <c r="F9" s="118"/>
      <c r="G9" s="73">
        <v>10000</v>
      </c>
    </row>
    <row r="10" spans="1:7" ht="15" x14ac:dyDescent="0.25">
      <c r="A10" s="3"/>
      <c r="B10" s="4" t="s">
        <v>1</v>
      </c>
      <c r="C10" s="15" t="s">
        <v>73</v>
      </c>
      <c r="D10" s="20"/>
      <c r="E10" s="115" t="s">
        <v>2</v>
      </c>
      <c r="F10" s="116"/>
      <c r="G10" s="5" t="s">
        <v>65</v>
      </c>
    </row>
    <row r="11" spans="1:7" ht="15" x14ac:dyDescent="0.25">
      <c r="A11" s="3"/>
      <c r="B11" s="4" t="s">
        <v>3</v>
      </c>
      <c r="C11" s="5" t="s">
        <v>76</v>
      </c>
      <c r="D11" s="20"/>
      <c r="E11" s="115" t="s">
        <v>75</v>
      </c>
      <c r="F11" s="116"/>
      <c r="G11" s="24">
        <v>200</v>
      </c>
    </row>
    <row r="12" spans="1:7" ht="11.25" customHeight="1" x14ac:dyDescent="0.25">
      <c r="A12" s="3"/>
      <c r="B12" s="4" t="s">
        <v>4</v>
      </c>
      <c r="C12" s="6" t="s">
        <v>57</v>
      </c>
      <c r="D12" s="20"/>
      <c r="E12" s="11" t="s">
        <v>5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6</v>
      </c>
      <c r="C13" s="124" t="s">
        <v>97</v>
      </c>
      <c r="D13" s="20"/>
      <c r="E13" s="115" t="s">
        <v>7</v>
      </c>
      <c r="F13" s="116"/>
      <c r="G13" s="5" t="s">
        <v>58</v>
      </c>
    </row>
    <row r="14" spans="1:7" ht="13.5" customHeight="1" x14ac:dyDescent="0.25">
      <c r="A14" s="3"/>
      <c r="B14" s="4" t="s">
        <v>8</v>
      </c>
      <c r="C14" s="124" t="s">
        <v>97</v>
      </c>
      <c r="D14" s="20"/>
      <c r="E14" s="115" t="s">
        <v>9</v>
      </c>
      <c r="F14" s="116"/>
      <c r="G14" s="5" t="s">
        <v>65</v>
      </c>
    </row>
    <row r="15" spans="1:7" ht="13.5" customHeight="1" x14ac:dyDescent="0.25">
      <c r="A15" s="3"/>
      <c r="B15" s="4" t="s">
        <v>10</v>
      </c>
      <c r="C15" s="5" t="s">
        <v>96</v>
      </c>
      <c r="D15" s="20"/>
      <c r="E15" s="119" t="s">
        <v>11</v>
      </c>
      <c r="F15" s="120"/>
      <c r="G15" s="6" t="s">
        <v>77</v>
      </c>
    </row>
    <row r="16" spans="1:7" ht="12" customHeight="1" x14ac:dyDescent="0.25">
      <c r="A16" s="3"/>
      <c r="B16" s="21"/>
      <c r="C16" s="27" t="s">
        <v>72</v>
      </c>
      <c r="D16" s="20"/>
      <c r="E16" s="20"/>
      <c r="F16" s="20"/>
      <c r="G16" s="28"/>
    </row>
    <row r="17" spans="1:7" ht="12" customHeight="1" x14ac:dyDescent="0.25">
      <c r="A17" s="3"/>
      <c r="B17" s="121" t="s">
        <v>12</v>
      </c>
      <c r="C17" s="122"/>
      <c r="D17" s="122"/>
      <c r="E17" s="122"/>
      <c r="F17" s="122"/>
      <c r="G17" s="123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13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14</v>
      </c>
      <c r="C20" s="74" t="s">
        <v>15</v>
      </c>
      <c r="D20" s="74" t="s">
        <v>92</v>
      </c>
      <c r="E20" s="74" t="s">
        <v>17</v>
      </c>
      <c r="F20" s="74" t="s">
        <v>18</v>
      </c>
      <c r="G20" s="74" t="s">
        <v>19</v>
      </c>
    </row>
    <row r="21" spans="1:7" ht="15" customHeight="1" x14ac:dyDescent="0.25">
      <c r="A21" s="3"/>
      <c r="B21" s="7" t="s">
        <v>59</v>
      </c>
      <c r="C21" s="8" t="s">
        <v>20</v>
      </c>
      <c r="D21" s="9">
        <v>6</v>
      </c>
      <c r="E21" s="8" t="s">
        <v>82</v>
      </c>
      <c r="F21" s="10">
        <v>30000</v>
      </c>
      <c r="G21" s="10">
        <f>(D21*F21)</f>
        <v>180000</v>
      </c>
    </row>
    <row r="22" spans="1:7" ht="15" customHeight="1" x14ac:dyDescent="0.25">
      <c r="A22" s="3"/>
      <c r="B22" s="7" t="s">
        <v>60</v>
      </c>
      <c r="C22" s="8" t="s">
        <v>20</v>
      </c>
      <c r="D22" s="9">
        <v>4</v>
      </c>
      <c r="E22" s="8" t="s">
        <v>81</v>
      </c>
      <c r="F22" s="10">
        <v>30000</v>
      </c>
      <c r="G22" s="10">
        <f t="shared" ref="G22:G26" si="0">(D22*F22)</f>
        <v>120000</v>
      </c>
    </row>
    <row r="23" spans="1:7" ht="15" customHeight="1" x14ac:dyDescent="0.25">
      <c r="A23" s="3"/>
      <c r="B23" s="7" t="s">
        <v>61</v>
      </c>
      <c r="C23" s="8" t="s">
        <v>20</v>
      </c>
      <c r="D23" s="9">
        <v>4</v>
      </c>
      <c r="E23" s="8" t="s">
        <v>79</v>
      </c>
      <c r="F23" s="10">
        <v>30000</v>
      </c>
      <c r="G23" s="10">
        <f t="shared" si="0"/>
        <v>120000</v>
      </c>
    </row>
    <row r="24" spans="1:7" ht="15" customHeight="1" x14ac:dyDescent="0.25">
      <c r="A24" s="3"/>
      <c r="B24" s="11" t="s">
        <v>62</v>
      </c>
      <c r="C24" s="12" t="s">
        <v>20</v>
      </c>
      <c r="D24" s="13">
        <v>2</v>
      </c>
      <c r="E24" s="12" t="s">
        <v>78</v>
      </c>
      <c r="F24" s="10">
        <v>30000</v>
      </c>
      <c r="G24" s="14">
        <f t="shared" si="0"/>
        <v>60000</v>
      </c>
    </row>
    <row r="25" spans="1:7" ht="15" customHeight="1" x14ac:dyDescent="0.25">
      <c r="A25" s="3"/>
      <c r="B25" s="7" t="s">
        <v>63</v>
      </c>
      <c r="C25" s="8" t="s">
        <v>20</v>
      </c>
      <c r="D25" s="9">
        <v>3</v>
      </c>
      <c r="E25" s="8" t="s">
        <v>80</v>
      </c>
      <c r="F25" s="10">
        <v>30000</v>
      </c>
      <c r="G25" s="10">
        <f t="shared" si="0"/>
        <v>90000</v>
      </c>
    </row>
    <row r="26" spans="1:7" ht="15" customHeight="1" x14ac:dyDescent="0.25">
      <c r="B26" s="7" t="s">
        <v>64</v>
      </c>
      <c r="C26" s="8" t="s">
        <v>20</v>
      </c>
      <c r="D26" s="9">
        <v>10</v>
      </c>
      <c r="E26" s="8" t="s">
        <v>83</v>
      </c>
      <c r="F26" s="10">
        <v>30000</v>
      </c>
      <c r="G26" s="10">
        <f t="shared" si="0"/>
        <v>300000</v>
      </c>
    </row>
    <row r="27" spans="1:7" ht="12.75" customHeight="1" x14ac:dyDescent="0.25">
      <c r="A27" s="3"/>
      <c r="B27" s="38" t="s">
        <v>21</v>
      </c>
      <c r="C27" s="51"/>
      <c r="D27" s="51" t="s">
        <v>72</v>
      </c>
      <c r="E27" s="51"/>
      <c r="F27" s="52"/>
      <c r="G27" s="53">
        <f>SUM(G21:G26)</f>
        <v>870000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22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14</v>
      </c>
      <c r="C30" s="46" t="s">
        <v>15</v>
      </c>
      <c r="D30" s="46" t="s">
        <v>92</v>
      </c>
      <c r="E30" s="45" t="s">
        <v>17</v>
      </c>
      <c r="F30" s="46" t="s">
        <v>18</v>
      </c>
      <c r="G30" s="45" t="s">
        <v>19</v>
      </c>
    </row>
    <row r="31" spans="1:7" ht="23.25" customHeight="1" x14ac:dyDescent="0.25">
      <c r="A31" s="3"/>
      <c r="B31" s="35" t="s">
        <v>85</v>
      </c>
      <c r="C31" s="36" t="s">
        <v>84</v>
      </c>
      <c r="D31" s="36">
        <v>1</v>
      </c>
      <c r="E31" s="36" t="s">
        <v>80</v>
      </c>
      <c r="F31" s="37">
        <v>35000</v>
      </c>
      <c r="G31" s="37">
        <f>F31*D31</f>
        <v>35000</v>
      </c>
    </row>
    <row r="32" spans="1:7" ht="12" customHeight="1" x14ac:dyDescent="0.25">
      <c r="A32" s="3"/>
      <c r="B32" s="38" t="s">
        <v>23</v>
      </c>
      <c r="C32" s="39"/>
      <c r="D32" s="39"/>
      <c r="E32" s="39"/>
      <c r="F32" s="40"/>
      <c r="G32" s="41">
        <f>SUM(G31)</f>
        <v>35000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24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14</v>
      </c>
      <c r="C35" s="45" t="s">
        <v>15</v>
      </c>
      <c r="D35" s="45" t="s">
        <v>16</v>
      </c>
      <c r="E35" s="45" t="s">
        <v>17</v>
      </c>
      <c r="F35" s="46" t="s">
        <v>18</v>
      </c>
      <c r="G35" s="45" t="s">
        <v>19</v>
      </c>
    </row>
    <row r="36" spans="1:255" ht="12.75" customHeight="1" x14ac:dyDescent="0.25">
      <c r="A36" s="3"/>
      <c r="B36" s="112" t="s">
        <v>95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25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26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27</v>
      </c>
      <c r="C40" s="46" t="s">
        <v>28</v>
      </c>
      <c r="D40" s="46" t="s">
        <v>29</v>
      </c>
      <c r="E40" s="46" t="s">
        <v>17</v>
      </c>
      <c r="F40" s="46" t="s">
        <v>18</v>
      </c>
      <c r="G40" s="46" t="s">
        <v>19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30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66</v>
      </c>
      <c r="C42" s="12" t="s">
        <v>70</v>
      </c>
      <c r="D42" s="79">
        <v>150</v>
      </c>
      <c r="E42" s="12" t="s">
        <v>78</v>
      </c>
      <c r="F42" s="26">
        <v>1390</v>
      </c>
      <c r="G42" s="26">
        <f>(D42*F42)</f>
        <v>208500</v>
      </c>
    </row>
    <row r="43" spans="1:255" ht="12.75" customHeight="1" x14ac:dyDescent="0.25">
      <c r="A43" s="3"/>
      <c r="B43" s="11" t="s">
        <v>67</v>
      </c>
      <c r="C43" s="12" t="s">
        <v>70</v>
      </c>
      <c r="D43" s="79">
        <v>150</v>
      </c>
      <c r="E43" s="12" t="s">
        <v>68</v>
      </c>
      <c r="F43" s="26">
        <v>1160</v>
      </c>
      <c r="G43" s="26">
        <f>(D43*F43)</f>
        <v>174000</v>
      </c>
    </row>
    <row r="44" spans="1:255" ht="12.75" customHeight="1" x14ac:dyDescent="0.25">
      <c r="A44" s="3"/>
      <c r="B44" s="77" t="s">
        <v>69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87</v>
      </c>
      <c r="C45" s="12" t="s">
        <v>70</v>
      </c>
      <c r="D45" s="79">
        <v>100</v>
      </c>
      <c r="E45" s="12" t="s">
        <v>86</v>
      </c>
      <c r="F45" s="26">
        <v>1290</v>
      </c>
      <c r="G45" s="26">
        <f>(D45*F45)</f>
        <v>129000</v>
      </c>
    </row>
    <row r="46" spans="1:255" ht="12.75" customHeight="1" x14ac:dyDescent="0.25">
      <c r="A46" s="3"/>
      <c r="B46" s="77" t="s">
        <v>31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71</v>
      </c>
      <c r="C47" s="12" t="s">
        <v>70</v>
      </c>
      <c r="D47" s="79">
        <v>1.5</v>
      </c>
      <c r="E47" s="12" t="s">
        <v>78</v>
      </c>
      <c r="F47" s="26">
        <v>39000</v>
      </c>
      <c r="G47" s="26">
        <f>(D47*F47)</f>
        <v>58500</v>
      </c>
    </row>
    <row r="48" spans="1:255" s="17" customFormat="1" ht="13.5" customHeight="1" x14ac:dyDescent="0.25">
      <c r="A48" s="22"/>
      <c r="B48" s="38" t="s">
        <v>32</v>
      </c>
      <c r="C48" s="51"/>
      <c r="D48" s="51"/>
      <c r="E48" s="51"/>
      <c r="F48" s="52"/>
      <c r="G48" s="53">
        <f>SUM(G41:G47)</f>
        <v>570000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33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34</v>
      </c>
      <c r="C51" s="46" t="s">
        <v>28</v>
      </c>
      <c r="D51" s="46" t="s">
        <v>29</v>
      </c>
      <c r="E51" s="45" t="s">
        <v>17</v>
      </c>
      <c r="F51" s="46" t="s">
        <v>18</v>
      </c>
      <c r="G51" s="45" t="s">
        <v>19</v>
      </c>
    </row>
    <row r="52" spans="1:255" ht="12.75" customHeight="1" x14ac:dyDescent="0.25">
      <c r="A52" s="3"/>
      <c r="B52" s="47" t="s">
        <v>95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35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36</v>
      </c>
      <c r="C55" s="83"/>
      <c r="D55" s="83"/>
      <c r="E55" s="83"/>
      <c r="F55" s="83"/>
      <c r="G55" s="84">
        <f>G27+G37+G48+G53+G32</f>
        <v>1475000</v>
      </c>
    </row>
    <row r="56" spans="1:255" ht="12" customHeight="1" x14ac:dyDescent="0.25">
      <c r="A56" s="3"/>
      <c r="B56" s="85" t="s">
        <v>37</v>
      </c>
      <c r="C56" s="23"/>
      <c r="D56" s="23"/>
      <c r="E56" s="23"/>
      <c r="F56" s="23"/>
      <c r="G56" s="86">
        <f>G55*0.05</f>
        <v>73750</v>
      </c>
    </row>
    <row r="57" spans="1:255" ht="12" customHeight="1" x14ac:dyDescent="0.25">
      <c r="A57" s="3"/>
      <c r="B57" s="87" t="s">
        <v>38</v>
      </c>
      <c r="C57" s="61"/>
      <c r="D57" s="61"/>
      <c r="E57" s="61"/>
      <c r="F57" s="61"/>
      <c r="G57" s="88">
        <f>G56+G55</f>
        <v>1548750</v>
      </c>
    </row>
    <row r="58" spans="1:255" ht="12" customHeight="1" x14ac:dyDescent="0.25">
      <c r="A58" s="3"/>
      <c r="B58" s="85" t="s">
        <v>39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40</v>
      </c>
      <c r="C59" s="90"/>
      <c r="D59" s="90"/>
      <c r="E59" s="90"/>
      <c r="F59" s="90"/>
      <c r="G59" s="91">
        <f>G58-G57</f>
        <v>451250</v>
      </c>
    </row>
    <row r="60" spans="1:255" ht="12" customHeight="1" x14ac:dyDescent="0.25">
      <c r="A60" s="3"/>
      <c r="B60" s="62" t="s">
        <v>93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94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41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42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43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44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45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46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3" t="s">
        <v>47</v>
      </c>
      <c r="C70" s="114"/>
      <c r="D70" s="100"/>
      <c r="E70" s="66"/>
      <c r="F70" s="31"/>
      <c r="G70" s="30"/>
    </row>
    <row r="71" spans="1:7" ht="12" customHeight="1" x14ac:dyDescent="0.25">
      <c r="A71" s="3"/>
      <c r="B71" s="101" t="s">
        <v>34</v>
      </c>
      <c r="C71" s="102" t="s">
        <v>48</v>
      </c>
      <c r="D71" s="103" t="s">
        <v>49</v>
      </c>
      <c r="E71" s="66"/>
      <c r="F71" s="31"/>
      <c r="G71" s="30"/>
    </row>
    <row r="72" spans="1:7" ht="12" customHeight="1" x14ac:dyDescent="0.25">
      <c r="A72" s="3"/>
      <c r="B72" s="104" t="s">
        <v>50</v>
      </c>
      <c r="C72" s="105">
        <f>G27</f>
        <v>870000</v>
      </c>
      <c r="D72" s="106">
        <f>(C72/C78)</f>
        <v>0.56174334140435833</v>
      </c>
      <c r="E72" s="66"/>
      <c r="F72" s="31"/>
      <c r="G72" s="30"/>
    </row>
    <row r="73" spans="1:7" ht="12" customHeight="1" x14ac:dyDescent="0.25">
      <c r="A73" s="3"/>
      <c r="B73" s="104" t="s">
        <v>51</v>
      </c>
      <c r="C73" s="107">
        <f>G32</f>
        <v>35000</v>
      </c>
      <c r="D73" s="106">
        <f>C73/C78</f>
        <v>2.2598870056497175E-2</v>
      </c>
      <c r="E73" s="66"/>
      <c r="F73" s="31"/>
      <c r="G73" s="30"/>
    </row>
    <row r="74" spans="1:7" ht="12" customHeight="1" x14ac:dyDescent="0.25">
      <c r="A74" s="3"/>
      <c r="B74" s="104" t="s">
        <v>52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27</v>
      </c>
      <c r="C75" s="105">
        <f>G48</f>
        <v>570000</v>
      </c>
      <c r="D75" s="106">
        <f>(C75/C78)</f>
        <v>0.36803874092009686</v>
      </c>
      <c r="E75" s="66"/>
      <c r="F75" s="31"/>
      <c r="G75" s="30"/>
    </row>
    <row r="76" spans="1:7" ht="12" customHeight="1" x14ac:dyDescent="0.25">
      <c r="A76" s="3"/>
      <c r="B76" s="104" t="s">
        <v>53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54</v>
      </c>
      <c r="C77" s="108">
        <f>G56</f>
        <v>73750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55</v>
      </c>
      <c r="C78" s="109">
        <f>SUM(C72:C77)</f>
        <v>1548750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88</v>
      </c>
      <c r="D81" s="69"/>
      <c r="E81" s="69"/>
      <c r="F81" s="32"/>
      <c r="G81" s="30"/>
    </row>
    <row r="82" spans="1:7" ht="12" customHeight="1" x14ac:dyDescent="0.25">
      <c r="A82" s="3"/>
      <c r="B82" s="101" t="s">
        <v>89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90</v>
      </c>
      <c r="C83" s="111">
        <f>C78/C82</f>
        <v>172.08333333333334</v>
      </c>
      <c r="D83" s="111">
        <f>(G57/D82)</f>
        <v>154.875</v>
      </c>
      <c r="E83" s="111">
        <f>C78/E82</f>
        <v>140.79545454545453</v>
      </c>
      <c r="F83" s="33"/>
      <c r="G83" s="34"/>
    </row>
    <row r="84" spans="1:7" ht="15.6" customHeight="1" x14ac:dyDescent="0.25">
      <c r="A84" s="3"/>
      <c r="B84" s="62" t="s">
        <v>56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2022-07-26T14:56:44Z</dcterms:modified>
</cp:coreProperties>
</file>