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" documentId="8_{DC8313E1-215A-4C69-A681-7438B10E4BF1}" xr6:coauthVersionLast="46" xr6:coauthVersionMax="46" xr10:uidLastSave="{B0BD5555-0921-409D-BFC3-BA26A23DC646}"/>
  <bookViews>
    <workbookView xWindow="-90" yWindow="-90" windowWidth="19380" windowHeight="10980" xr2:uid="{00000000-000D-0000-FFFF-FFFF00000000}"/>
  </bookViews>
  <sheets>
    <sheet name="ALBAHACA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8" l="1"/>
  <c r="G12" i="28" l="1"/>
  <c r="G68" i="28" s="1"/>
  <c r="G63" i="28"/>
  <c r="C86" i="28" s="1"/>
  <c r="G38" i="28"/>
  <c r="G40" i="28"/>
  <c r="G41" i="28"/>
  <c r="G21" i="28"/>
  <c r="G22" i="28"/>
  <c r="G23" i="28"/>
  <c r="G25" i="28"/>
  <c r="G26" i="28"/>
  <c r="G27" i="28"/>
  <c r="G28" i="28"/>
  <c r="G47" i="28"/>
  <c r="G49" i="28"/>
  <c r="G50" i="28"/>
  <c r="G51" i="28"/>
  <c r="G53" i="28"/>
  <c r="G54" i="28"/>
  <c r="G58" i="28" s="1"/>
  <c r="C85" i="28" s="1"/>
  <c r="G56" i="28"/>
  <c r="G57" i="28"/>
  <c r="G29" i="28" l="1"/>
  <c r="C82" i="28" s="1"/>
  <c r="G42" i="28"/>
  <c r="C84" i="28" s="1"/>
  <c r="G65" i="28" l="1"/>
  <c r="G66" i="28" l="1"/>
  <c r="C87" i="28" s="1"/>
  <c r="G67" i="28" l="1"/>
  <c r="C88" i="28"/>
  <c r="D82" i="28" l="1"/>
  <c r="D86" i="28"/>
  <c r="D84" i="28"/>
  <c r="D85" i="28"/>
  <c r="D87" i="28"/>
  <c r="G69" i="28"/>
  <c r="D93" i="28"/>
  <c r="C93" i="28"/>
  <c r="E93" i="28"/>
  <c r="D88" i="28" l="1"/>
</calcChain>
</file>

<file path=xl/sharedStrings.xml><?xml version="1.0" encoding="utf-8"?>
<sst xmlns="http://schemas.openxmlformats.org/spreadsheetml/2006/main" count="157" uniqueCount="113">
  <si>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</si>
  <si>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</si>
  <si>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</si>
  <si>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</si>
  <si>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</si>
  <si>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</si>
  <si>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</si>
  <si>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</si>
  <si>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</si>
  <si>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</si>
  <si>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</si>
  <si>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</si>
  <si>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</si>
  <si>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</si>
  <si>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</si>
  <si>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</si>
  <si>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</si>
  <si>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</si>
  <si>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</si>
  <si>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</si>
  <si>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</si>
  <si>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</si>
  <si>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</si>
  <si>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</si>
  <si>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</si>
  <si>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</si>
  <si>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</si>
  <si>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</si>
  <si>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</si>
  <si>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</si>
  <si>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</si>
  <si>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</si>
  <si>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</si>
  <si>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</si>
  <si>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Dic</t>
  </si>
  <si>
    <t>HERBICIDAS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</si>
  <si>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</si>
  <si>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</si>
  <si>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</si>
  <si>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</si>
  <si>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</si>
  <si>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</si>
  <si>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</si>
  <si>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</si>
  <si>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</si>
  <si>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</si>
  <si>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Noviembre</t>
  </si>
  <si>
    <t>MEDIO</t>
  </si>
  <si>
    <t>Oct-Dic</t>
  </si>
  <si>
    <t>Nov-Dic</t>
  </si>
  <si>
    <t>Melgadura</t>
  </si>
  <si>
    <t>25 Kg</t>
  </si>
  <si>
    <t>Oct-Nov</t>
  </si>
  <si>
    <t>FUNGICIDAS</t>
  </si>
  <si>
    <t>Kg</t>
  </si>
  <si>
    <t>Lt</t>
  </si>
  <si>
    <t>Riegos</t>
  </si>
  <si>
    <t>U</t>
  </si>
  <si>
    <t xml:space="preserve">Aradura </t>
  </si>
  <si>
    <t>Octubre</t>
  </si>
  <si>
    <t xml:space="preserve">Rastraje </t>
  </si>
  <si>
    <t>Mercado interno</t>
  </si>
  <si>
    <t>Nitrato de Potasio</t>
  </si>
  <si>
    <t xml:space="preserve">Urea </t>
  </si>
  <si>
    <t>PLANTAS</t>
  </si>
  <si>
    <t>Diciembre-Enero</t>
  </si>
  <si>
    <t>Oct-Ene</t>
  </si>
  <si>
    <t>Mezcla NPK</t>
  </si>
  <si>
    <t>Dic-Ene</t>
  </si>
  <si>
    <t>No hay</t>
  </si>
  <si>
    <t>Diciembre</t>
  </si>
  <si>
    <t>RENDIMIENTO (Uu/ha)</t>
  </si>
  <si>
    <t>PRECIO ESPERADO ($/Uu)</t>
  </si>
  <si>
    <t>ALBAHACA</t>
  </si>
  <si>
    <t>CULTIVAR IV REGIÓN</t>
  </si>
  <si>
    <t>COQUIMBO-LA SERENA-VICUÑA</t>
  </si>
  <si>
    <t xml:space="preserve">Transplante </t>
  </si>
  <si>
    <t>Limpia manual y azadon</t>
  </si>
  <si>
    <t>Aplicación fitosanitaria</t>
  </si>
  <si>
    <t>Segunda limpia manual y azadon</t>
  </si>
  <si>
    <t>Acarreo de insumos e imprementos</t>
  </si>
  <si>
    <t>Oct-Ener</t>
  </si>
  <si>
    <t>cosecha</t>
  </si>
  <si>
    <t>Limpia</t>
  </si>
  <si>
    <t>Plantas (0,7 m X 0,2 m)</t>
  </si>
  <si>
    <t>Polyben</t>
  </si>
  <si>
    <t>Ridomil</t>
  </si>
  <si>
    <t>Herbadox(pre-transplante)</t>
  </si>
  <si>
    <t>Farmon</t>
  </si>
  <si>
    <t>Desinfecciones</t>
  </si>
  <si>
    <t>Oct-Nov-Dic.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</si>
  <si>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</si>
  <si>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</si>
  <si>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</si>
  <si>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</si>
  <si>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</si>
  <si>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</si>
  <si>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</si>
  <si>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</si>
  <si>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</si>
  <si>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</si>
  <si>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</si>
  <si>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</si>
  <si>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</si>
  <si>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</si>
  <si>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</si>
  <si>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</si>
  <si>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</si>
  <si>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</si>
  <si>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</si>
  <si>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ESCENARIOS COSTO UNITARIO  ($/uu)</t>
  </si>
  <si>
    <t>Rendimiento (uu/hà)</t>
  </si>
  <si>
    <t>Costo unitario ($/uu)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</si>
</sst>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8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165" fontId="0" fillId="0" borderId="0" xfId="1" applyNumberFormat="1" applyFont="1" applyBorder="1"/>
    <xf numFmtId="165" fontId="8" fillId="2" borderId="0" xfId="1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165" fontId="6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1" fillId="6" borderId="4" xfId="0" applyFont="1" applyFill="1" applyBorder="1" applyAlignment="1"/>
    <xf numFmtId="0" fontId="11" fillId="6" borderId="5" xfId="0" applyFont="1" applyFill="1" applyBorder="1" applyAlignment="1"/>
    <xf numFmtId="49" fontId="11" fillId="6" borderId="1" xfId="0" applyNumberFormat="1" applyFont="1" applyFill="1" applyBorder="1" applyAlignment="1">
      <alignment vertical="center"/>
    </xf>
    <xf numFmtId="0" fontId="11" fillId="6" borderId="0" xfId="0" applyFont="1" applyFill="1" applyBorder="1" applyAlignment="1"/>
    <xf numFmtId="0" fontId="11" fillId="6" borderId="6" xfId="0" applyFont="1" applyFill="1" applyBorder="1" applyAlignment="1"/>
    <xf numFmtId="49" fontId="11" fillId="6" borderId="7" xfId="0" applyNumberFormat="1" applyFont="1" applyFill="1" applyBorder="1" applyAlignment="1">
      <alignment vertical="center"/>
    </xf>
    <xf numFmtId="0" fontId="11" fillId="6" borderId="8" xfId="0" applyFont="1" applyFill="1" applyBorder="1" applyAlignment="1"/>
    <xf numFmtId="0" fontId="11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165" fontId="2" fillId="4" borderId="2" xfId="1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horizontal="center"/>
    </xf>
    <xf numFmtId="3" fontId="2" fillId="4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5" fontId="0" fillId="0" borderId="2" xfId="1" applyNumberFormat="1" applyFont="1" applyBorder="1" applyAlignment="1">
      <alignment horizontal="center"/>
    </xf>
    <xf numFmtId="0" fontId="5" fillId="0" borderId="2" xfId="0" applyFont="1" applyBorder="1" applyAlignment="1"/>
    <xf numFmtId="0" fontId="8" fillId="0" borderId="2" xfId="0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/>
    <xf numFmtId="49" fontId="0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9" fontId="11" fillId="6" borderId="12" xfId="0" applyNumberFormat="1" applyFont="1" applyFill="1" applyBorder="1" applyAlignment="1"/>
    <xf numFmtId="168" fontId="9" fillId="6" borderId="11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168" fontId="9" fillId="3" borderId="14" xfId="0" applyNumberFormat="1" applyFont="1" applyFill="1" applyBorder="1" applyAlignment="1">
      <alignment vertical="center"/>
    </xf>
    <xf numFmtId="9" fontId="9" fillId="3" borderId="15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49" fontId="11" fillId="3" borderId="21" xfId="0" applyNumberFormat="1" applyFont="1" applyFill="1" applyBorder="1" applyAlignment="1"/>
    <xf numFmtId="0" fontId="17" fillId="5" borderId="24" xfId="0" applyFont="1" applyFill="1" applyBorder="1" applyAlignment="1"/>
    <xf numFmtId="0" fontId="16" fillId="5" borderId="22" xfId="0" applyFont="1" applyFill="1" applyBorder="1" applyAlignment="1">
      <alignment vertical="center"/>
    </xf>
    <xf numFmtId="49" fontId="16" fillId="5" borderId="23" xfId="0" applyNumberFormat="1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49" fontId="16" fillId="5" borderId="22" xfId="0" applyNumberFormat="1" applyFont="1" applyFill="1" applyBorder="1" applyAlignment="1">
      <alignment vertical="center"/>
    </xf>
    <xf numFmtId="165" fontId="9" fillId="6" borderId="11" xfId="0" applyNumberFormat="1" applyFont="1" applyFill="1" applyBorder="1" applyAlignment="1">
      <alignment vertical="center"/>
    </xf>
    <xf numFmtId="41" fontId="9" fillId="3" borderId="17" xfId="2" applyFont="1" applyFill="1" applyBorder="1" applyAlignment="1">
      <alignment vertical="center"/>
    </xf>
    <xf numFmtId="41" fontId="9" fillId="3" borderId="18" xfId="2" applyFont="1" applyFill="1" applyBorder="1" applyAlignment="1">
      <alignment vertical="center"/>
    </xf>
    <xf numFmtId="41" fontId="9" fillId="3" borderId="14" xfId="2" applyFont="1" applyFill="1" applyBorder="1" applyAlignment="1">
      <alignment vertical="center"/>
    </xf>
    <xf numFmtId="41" fontId="9" fillId="3" borderId="15" xfId="2" applyFont="1" applyFill="1" applyBorder="1" applyAlignment="1">
      <alignment vertical="center"/>
    </xf>
    <xf numFmtId="2" fontId="8" fillId="0" borderId="2" xfId="0" applyNumberFormat="1" applyFont="1" applyBorder="1"/>
    <xf numFmtId="0" fontId="0" fillId="2" borderId="2" xfId="0" applyNumberForma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718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9:G119"/>
  <sheetViews>
    <sheetView tabSelected="1" workbookViewId="0">
      <selection activeCell="I7" sqref="I7"/>
    </sheetView>
  </sheetViews>
  <sheetFormatPr baseColWidth="10" defaultColWidth="11.40625" defaultRowHeight="14.75" x14ac:dyDescent="0.75"/>
  <cols>
    <col min="1" max="1" width="6.26953125" style="3" customWidth="1"/>
    <col min="2" max="2" width="29.7265625" style="3" customWidth="1"/>
    <col min="3" max="3" width="11.40625" style="3"/>
    <col min="4" max="4" width="15.54296875" style="3" bestFit="1" customWidth="1"/>
    <col min="5" max="5" width="11.40625" style="3"/>
    <col min="6" max="6" width="24.40625" style="3" bestFit="1" customWidth="1"/>
    <col min="7" max="7" width="15" style="3" bestFit="1" customWidth="1"/>
    <col min="8" max="16384" width="11.40625" style="3"/>
  </cols>
  <sheetData>
    <row r="9" spans="2:7" x14ac:dyDescent="0.75">
      <c r="B9" s="41" t="s">
        <v>0</v>
      </c>
      <c r="C9" s="97" t="s">
        <v>73</v>
      </c>
      <c r="D9" s="97"/>
      <c r="E9" s="1"/>
      <c r="F9" s="41" t="s">
        <v>71</v>
      </c>
      <c r="G9" s="8">
        <v>40000</v>
      </c>
    </row>
    <row r="10" spans="2:7" x14ac:dyDescent="0.75">
      <c r="B10" s="42" t="s">
        <v>1</v>
      </c>
      <c r="C10" s="94" t="s">
        <v>74</v>
      </c>
      <c r="D10" s="94"/>
      <c r="E10" s="1"/>
      <c r="F10" s="9" t="s">
        <v>2</v>
      </c>
      <c r="G10" s="44" t="s">
        <v>65</v>
      </c>
    </row>
    <row r="11" spans="2:7" x14ac:dyDescent="0.75">
      <c r="B11" s="42" t="s">
        <v>3</v>
      </c>
      <c r="C11" s="94" t="s">
        <v>47</v>
      </c>
      <c r="D11" s="94"/>
      <c r="E11" s="1"/>
      <c r="F11" s="10" t="s">
        <v>72</v>
      </c>
      <c r="G11" s="11">
        <v>150</v>
      </c>
    </row>
    <row r="12" spans="2:7" x14ac:dyDescent="0.75">
      <c r="B12" s="42" t="s">
        <v>4</v>
      </c>
      <c r="C12" s="94" t="s">
        <v>5</v>
      </c>
      <c r="D12" s="94"/>
      <c r="E12" s="1"/>
      <c r="F12" s="10" t="s">
        <v>6</v>
      </c>
      <c r="G12" s="11">
        <f>SUM(G11*G9)</f>
        <v>6000000</v>
      </c>
    </row>
    <row r="13" spans="2:7" x14ac:dyDescent="0.75">
      <c r="B13" s="42" t="s">
        <v>7</v>
      </c>
      <c r="C13" s="96" t="s">
        <v>8</v>
      </c>
      <c r="D13" s="96"/>
      <c r="E13" s="1"/>
      <c r="F13" s="10" t="s">
        <v>9</v>
      </c>
      <c r="G13" s="11" t="s">
        <v>61</v>
      </c>
    </row>
    <row r="14" spans="2:7" x14ac:dyDescent="0.75">
      <c r="B14" s="43" t="s">
        <v>10</v>
      </c>
      <c r="C14" s="94" t="s">
        <v>75</v>
      </c>
      <c r="D14" s="94"/>
      <c r="E14" s="1"/>
      <c r="F14" s="10" t="s">
        <v>11</v>
      </c>
      <c r="G14" s="11" t="s">
        <v>70</v>
      </c>
    </row>
    <row r="15" spans="2:7" x14ac:dyDescent="0.75">
      <c r="B15" s="43" t="s">
        <v>12</v>
      </c>
      <c r="C15" s="93">
        <v>2021</v>
      </c>
      <c r="D15" s="93"/>
      <c r="E15" s="1"/>
      <c r="F15" s="10" t="s">
        <v>13</v>
      </c>
      <c r="G15" s="11" t="s">
        <v>69</v>
      </c>
    </row>
    <row r="16" spans="2:7" x14ac:dyDescent="0.75">
      <c r="B16" s="7"/>
      <c r="C16" s="1"/>
      <c r="D16" s="1"/>
      <c r="E16" s="1"/>
      <c r="F16" s="2"/>
      <c r="G16" s="2"/>
    </row>
    <row r="17" spans="2:7" x14ac:dyDescent="0.75">
      <c r="B17" s="95" t="s">
        <v>14</v>
      </c>
      <c r="C17" s="95"/>
      <c r="D17" s="95"/>
      <c r="E17" s="95"/>
      <c r="F17" s="95"/>
      <c r="G17" s="95"/>
    </row>
    <row r="18" spans="2:7" x14ac:dyDescent="0.75">
      <c r="B18" s="6"/>
      <c r="C18" s="7"/>
      <c r="D18" s="7"/>
      <c r="E18" s="7"/>
      <c r="F18" s="5"/>
      <c r="G18" s="5"/>
    </row>
    <row r="19" spans="2:7" x14ac:dyDescent="0.75">
      <c r="B19" s="51" t="s">
        <v>15</v>
      </c>
      <c r="C19" s="1"/>
      <c r="D19" s="1"/>
      <c r="E19" s="1"/>
      <c r="F19" s="2"/>
      <c r="G19" s="2"/>
    </row>
    <row r="20" spans="2:7" x14ac:dyDescent="0.75">
      <c r="B20" s="35" t="s">
        <v>16</v>
      </c>
      <c r="C20" s="35" t="s">
        <v>17</v>
      </c>
      <c r="D20" s="35" t="s">
        <v>18</v>
      </c>
      <c r="E20" s="35" t="s">
        <v>19</v>
      </c>
      <c r="F20" s="45" t="s">
        <v>20</v>
      </c>
      <c r="G20" s="36" t="s">
        <v>21</v>
      </c>
    </row>
    <row r="21" spans="2:7" x14ac:dyDescent="0.75">
      <c r="B21" s="9" t="s">
        <v>76</v>
      </c>
      <c r="C21" s="20" t="s">
        <v>22</v>
      </c>
      <c r="D21" s="20">
        <v>4</v>
      </c>
      <c r="E21" s="20" t="s">
        <v>59</v>
      </c>
      <c r="F21" s="37">
        <v>20000</v>
      </c>
      <c r="G21" s="37">
        <f t="shared" ref="G21:G28" si="0">F21*D21</f>
        <v>80000</v>
      </c>
    </row>
    <row r="22" spans="2:7" x14ac:dyDescent="0.75">
      <c r="B22" s="9" t="s">
        <v>77</v>
      </c>
      <c r="C22" s="20" t="s">
        <v>22</v>
      </c>
      <c r="D22" s="20">
        <v>6</v>
      </c>
      <c r="E22" s="20" t="s">
        <v>46</v>
      </c>
      <c r="F22" s="37">
        <v>20000</v>
      </c>
      <c r="G22" s="37">
        <f t="shared" si="0"/>
        <v>120000</v>
      </c>
    </row>
    <row r="23" spans="2:7" x14ac:dyDescent="0.75">
      <c r="B23" s="9" t="s">
        <v>78</v>
      </c>
      <c r="C23" s="20" t="s">
        <v>22</v>
      </c>
      <c r="D23" s="20">
        <v>6</v>
      </c>
      <c r="E23" s="20" t="s">
        <v>48</v>
      </c>
      <c r="F23" s="37">
        <v>20000</v>
      </c>
      <c r="G23" s="37">
        <f t="shared" si="0"/>
        <v>120000</v>
      </c>
    </row>
    <row r="24" spans="2:7" x14ac:dyDescent="0.75">
      <c r="B24" s="9" t="s">
        <v>56</v>
      </c>
      <c r="C24" s="20" t="s">
        <v>22</v>
      </c>
      <c r="D24" s="20">
        <v>8</v>
      </c>
      <c r="E24" s="20" t="s">
        <v>90</v>
      </c>
      <c r="F24" s="37">
        <v>20000</v>
      </c>
      <c r="G24" s="37">
        <v>160000</v>
      </c>
    </row>
    <row r="25" spans="2:7" x14ac:dyDescent="0.75">
      <c r="B25" s="23" t="s">
        <v>79</v>
      </c>
      <c r="C25" s="20" t="s">
        <v>22</v>
      </c>
      <c r="D25" s="20">
        <v>8</v>
      </c>
      <c r="E25" s="20" t="s">
        <v>34</v>
      </c>
      <c r="F25" s="37">
        <v>20000</v>
      </c>
      <c r="G25" s="37">
        <f t="shared" si="0"/>
        <v>160000</v>
      </c>
    </row>
    <row r="26" spans="2:7" x14ac:dyDescent="0.75">
      <c r="B26" s="23" t="s">
        <v>80</v>
      </c>
      <c r="C26" s="20" t="s">
        <v>22</v>
      </c>
      <c r="D26" s="20">
        <v>3</v>
      </c>
      <c r="E26" s="20" t="s">
        <v>81</v>
      </c>
      <c r="F26" s="37">
        <v>20000</v>
      </c>
      <c r="G26" s="37">
        <f t="shared" si="0"/>
        <v>60000</v>
      </c>
    </row>
    <row r="27" spans="2:7" x14ac:dyDescent="0.75">
      <c r="B27" s="23" t="s">
        <v>82</v>
      </c>
      <c r="C27" s="20" t="s">
        <v>22</v>
      </c>
      <c r="D27" s="20">
        <v>5</v>
      </c>
      <c r="E27" s="20" t="s">
        <v>68</v>
      </c>
      <c r="F27" s="37">
        <v>20000</v>
      </c>
      <c r="G27" s="37">
        <f t="shared" si="0"/>
        <v>100000</v>
      </c>
    </row>
    <row r="28" spans="2:7" x14ac:dyDescent="0.75">
      <c r="B28" s="23" t="s">
        <v>83</v>
      </c>
      <c r="C28" s="20" t="s">
        <v>22</v>
      </c>
      <c r="D28" s="20">
        <v>5</v>
      </c>
      <c r="E28" s="20" t="s">
        <v>81</v>
      </c>
      <c r="F28" s="37">
        <v>20000</v>
      </c>
      <c r="G28" s="37">
        <f t="shared" si="0"/>
        <v>100000</v>
      </c>
    </row>
    <row r="29" spans="2:7" x14ac:dyDescent="0.75">
      <c r="B29" s="38" t="s">
        <v>23</v>
      </c>
      <c r="C29" s="39"/>
      <c r="D29" s="39"/>
      <c r="E29" s="39"/>
      <c r="F29" s="40"/>
      <c r="G29" s="48">
        <f>SUM(G21:G28)</f>
        <v>900000</v>
      </c>
    </row>
    <row r="30" spans="2:7" x14ac:dyDescent="0.75">
      <c r="F30" s="4"/>
      <c r="G30" s="4"/>
    </row>
    <row r="31" spans="2:7" x14ac:dyDescent="0.75">
      <c r="B31" s="51" t="s">
        <v>24</v>
      </c>
      <c r="F31" s="4"/>
      <c r="G31" s="4"/>
    </row>
    <row r="32" spans="2:7" x14ac:dyDescent="0.75">
      <c r="B32" s="35" t="s">
        <v>16</v>
      </c>
      <c r="C32" s="35" t="s">
        <v>17</v>
      </c>
      <c r="D32" s="35" t="s">
        <v>18</v>
      </c>
      <c r="E32" s="35" t="s">
        <v>19</v>
      </c>
      <c r="F32" s="45" t="s">
        <v>20</v>
      </c>
      <c r="G32" s="36" t="s">
        <v>21</v>
      </c>
    </row>
    <row r="33" spans="2:7" x14ac:dyDescent="0.75">
      <c r="B33" s="23"/>
      <c r="C33" s="24"/>
      <c r="D33" s="24"/>
      <c r="E33" s="24"/>
      <c r="F33" s="37"/>
      <c r="G33" s="37"/>
    </row>
    <row r="34" spans="2:7" x14ac:dyDescent="0.75">
      <c r="B34" s="38" t="s">
        <v>25</v>
      </c>
      <c r="C34" s="39"/>
      <c r="D34" s="39"/>
      <c r="E34" s="39"/>
      <c r="F34" s="40"/>
      <c r="G34" s="50"/>
    </row>
    <row r="35" spans="2:7" x14ac:dyDescent="0.75">
      <c r="C35" s="1"/>
      <c r="D35" s="1"/>
      <c r="E35" s="1"/>
      <c r="F35" s="2"/>
      <c r="G35" s="2"/>
    </row>
    <row r="36" spans="2:7" x14ac:dyDescent="0.75">
      <c r="B36" s="51" t="s">
        <v>26</v>
      </c>
      <c r="C36" s="1"/>
      <c r="D36" s="1"/>
      <c r="E36" s="1"/>
      <c r="F36" s="2"/>
      <c r="G36" s="2"/>
    </row>
    <row r="37" spans="2:7" x14ac:dyDescent="0.75">
      <c r="B37" s="35" t="s">
        <v>16</v>
      </c>
      <c r="C37" s="35" t="s">
        <v>17</v>
      </c>
      <c r="D37" s="35" t="s">
        <v>18</v>
      </c>
      <c r="E37" s="35" t="s">
        <v>19</v>
      </c>
      <c r="F37" s="45" t="s">
        <v>20</v>
      </c>
      <c r="G37" s="36" t="s">
        <v>21</v>
      </c>
    </row>
    <row r="38" spans="2:7" x14ac:dyDescent="0.75">
      <c r="B38" s="23" t="s">
        <v>58</v>
      </c>
      <c r="C38" s="25" t="s">
        <v>27</v>
      </c>
      <c r="D38" s="92">
        <v>6.25E-2</v>
      </c>
      <c r="E38" s="46" t="s">
        <v>59</v>
      </c>
      <c r="F38" s="47">
        <v>144000</v>
      </c>
      <c r="G38" s="47">
        <f>F38*D38</f>
        <v>9000</v>
      </c>
    </row>
    <row r="39" spans="2:7" x14ac:dyDescent="0.75">
      <c r="B39" s="23" t="s">
        <v>89</v>
      </c>
      <c r="C39" s="25" t="s">
        <v>27</v>
      </c>
      <c r="D39" s="92">
        <v>0.15</v>
      </c>
      <c r="E39" s="46" t="s">
        <v>49</v>
      </c>
      <c r="F39" s="47">
        <v>144000</v>
      </c>
      <c r="G39" s="47">
        <v>21600</v>
      </c>
    </row>
    <row r="40" spans="2:7" x14ac:dyDescent="0.75">
      <c r="B40" s="23" t="s">
        <v>60</v>
      </c>
      <c r="C40" s="25" t="s">
        <v>27</v>
      </c>
      <c r="D40" s="92">
        <v>3.7499999999999999E-2</v>
      </c>
      <c r="E40" s="46" t="s">
        <v>59</v>
      </c>
      <c r="F40" s="47">
        <v>144000</v>
      </c>
      <c r="G40" s="47">
        <f>F40*D40</f>
        <v>5400</v>
      </c>
    </row>
    <row r="41" spans="2:7" x14ac:dyDescent="0.75">
      <c r="B41" s="23" t="s">
        <v>50</v>
      </c>
      <c r="C41" s="25" t="s">
        <v>27</v>
      </c>
      <c r="D41" s="92">
        <v>0.05</v>
      </c>
      <c r="E41" s="46" t="s">
        <v>59</v>
      </c>
      <c r="F41" s="47">
        <v>144000</v>
      </c>
      <c r="G41" s="47">
        <f>F41*D41</f>
        <v>7200</v>
      </c>
    </row>
    <row r="42" spans="2:7" x14ac:dyDescent="0.75">
      <c r="B42" s="38" t="s">
        <v>28</v>
      </c>
      <c r="C42" s="39"/>
      <c r="D42" s="39"/>
      <c r="E42" s="39"/>
      <c r="F42" s="40"/>
      <c r="G42" s="48">
        <f>SUM(G38:G41)</f>
        <v>43200</v>
      </c>
    </row>
    <row r="43" spans="2:7" x14ac:dyDescent="0.75">
      <c r="C43" s="1"/>
      <c r="D43" s="1"/>
      <c r="E43" s="1"/>
      <c r="F43" s="2"/>
      <c r="G43" s="2"/>
    </row>
    <row r="44" spans="2:7" x14ac:dyDescent="0.75">
      <c r="B44" s="51" t="s">
        <v>29</v>
      </c>
      <c r="C44" s="1"/>
      <c r="D44" s="1"/>
      <c r="E44" s="1"/>
      <c r="F44" s="2"/>
      <c r="G44" s="2"/>
    </row>
    <row r="45" spans="2:7" x14ac:dyDescent="0.75">
      <c r="B45" s="35" t="s">
        <v>29</v>
      </c>
      <c r="C45" s="21" t="s">
        <v>30</v>
      </c>
      <c r="D45" s="21" t="s">
        <v>31</v>
      </c>
      <c r="E45" s="35" t="s">
        <v>19</v>
      </c>
      <c r="F45" s="36" t="s">
        <v>20</v>
      </c>
      <c r="G45" s="36" t="s">
        <v>32</v>
      </c>
    </row>
    <row r="46" spans="2:7" x14ac:dyDescent="0.75">
      <c r="B46" s="55" t="s">
        <v>64</v>
      </c>
      <c r="C46" s="24"/>
      <c r="D46" s="24"/>
      <c r="E46" s="24"/>
      <c r="F46" s="56"/>
      <c r="G46" s="56"/>
    </row>
    <row r="47" spans="2:7" x14ac:dyDescent="0.75">
      <c r="B47" s="58" t="s">
        <v>84</v>
      </c>
      <c r="C47" s="24" t="s">
        <v>57</v>
      </c>
      <c r="D47" s="52">
        <v>55330</v>
      </c>
      <c r="E47" s="24" t="s">
        <v>59</v>
      </c>
      <c r="F47" s="56">
        <v>50</v>
      </c>
      <c r="G47" s="56">
        <f t="shared" ref="G47:G57" si="1">F47*D47</f>
        <v>2766500</v>
      </c>
    </row>
    <row r="48" spans="2:7" x14ac:dyDescent="0.75">
      <c r="B48" s="57" t="s">
        <v>33</v>
      </c>
      <c r="C48" s="24"/>
      <c r="D48" s="24"/>
      <c r="E48" s="24"/>
      <c r="F48" s="56"/>
      <c r="G48" s="56"/>
    </row>
    <row r="49" spans="2:7" x14ac:dyDescent="0.75">
      <c r="B49" s="60" t="s">
        <v>63</v>
      </c>
      <c r="C49" s="24" t="s">
        <v>51</v>
      </c>
      <c r="D49" s="24">
        <v>8</v>
      </c>
      <c r="E49" s="24" t="s">
        <v>66</v>
      </c>
      <c r="F49" s="56">
        <v>8508</v>
      </c>
      <c r="G49" s="56">
        <f t="shared" si="1"/>
        <v>68064</v>
      </c>
    </row>
    <row r="50" spans="2:7" x14ac:dyDescent="0.75">
      <c r="B50" s="60" t="s">
        <v>67</v>
      </c>
      <c r="C50" s="24" t="s">
        <v>51</v>
      </c>
      <c r="D50" s="24">
        <v>10</v>
      </c>
      <c r="E50" s="24" t="s">
        <v>52</v>
      </c>
      <c r="F50" s="56">
        <v>7759</v>
      </c>
      <c r="G50" s="56">
        <f t="shared" si="1"/>
        <v>77590</v>
      </c>
    </row>
    <row r="51" spans="2:7" x14ac:dyDescent="0.75">
      <c r="B51" s="58" t="s">
        <v>62</v>
      </c>
      <c r="C51" s="24" t="s">
        <v>51</v>
      </c>
      <c r="D51" s="24">
        <v>2</v>
      </c>
      <c r="E51" s="24" t="s">
        <v>66</v>
      </c>
      <c r="F51" s="56">
        <v>20064</v>
      </c>
      <c r="G51" s="56">
        <f t="shared" si="1"/>
        <v>40128</v>
      </c>
    </row>
    <row r="52" spans="2:7" x14ac:dyDescent="0.75">
      <c r="B52" s="57" t="s">
        <v>53</v>
      </c>
      <c r="C52" s="24"/>
      <c r="D52" s="24"/>
      <c r="E52" s="24"/>
      <c r="F52" s="56"/>
      <c r="G52" s="56"/>
    </row>
    <row r="53" spans="2:7" x14ac:dyDescent="0.75">
      <c r="B53" s="59" t="s">
        <v>85</v>
      </c>
      <c r="C53" s="24" t="s">
        <v>54</v>
      </c>
      <c r="D53" s="24">
        <v>1.5</v>
      </c>
      <c r="E53" s="24" t="s">
        <v>49</v>
      </c>
      <c r="F53" s="56">
        <v>15100</v>
      </c>
      <c r="G53" s="56">
        <f t="shared" si="1"/>
        <v>22650</v>
      </c>
    </row>
    <row r="54" spans="2:7" x14ac:dyDescent="0.75">
      <c r="B54" s="59" t="s">
        <v>86</v>
      </c>
      <c r="C54" s="24" t="s">
        <v>54</v>
      </c>
      <c r="D54" s="24">
        <v>2</v>
      </c>
      <c r="E54" s="24" t="s">
        <v>70</v>
      </c>
      <c r="F54" s="56">
        <v>12920</v>
      </c>
      <c r="G54" s="56">
        <f t="shared" si="1"/>
        <v>25840</v>
      </c>
    </row>
    <row r="55" spans="2:7" x14ac:dyDescent="0.75">
      <c r="B55" s="55" t="s">
        <v>35</v>
      </c>
      <c r="C55" s="24"/>
      <c r="D55" s="24"/>
      <c r="E55" s="24"/>
      <c r="F55" s="56"/>
      <c r="G55" s="56"/>
    </row>
    <row r="56" spans="2:7" x14ac:dyDescent="0.75">
      <c r="B56" s="54" t="s">
        <v>87</v>
      </c>
      <c r="C56" s="24" t="s">
        <v>55</v>
      </c>
      <c r="D56" s="24">
        <v>2</v>
      </c>
      <c r="E56" s="24" t="s">
        <v>59</v>
      </c>
      <c r="F56" s="56">
        <v>13930</v>
      </c>
      <c r="G56" s="56">
        <f t="shared" si="1"/>
        <v>27860</v>
      </c>
    </row>
    <row r="57" spans="2:7" x14ac:dyDescent="0.75">
      <c r="B57" s="54" t="s">
        <v>88</v>
      </c>
      <c r="C57" s="24" t="s">
        <v>55</v>
      </c>
      <c r="D57" s="24">
        <v>4</v>
      </c>
      <c r="E57" s="24" t="s">
        <v>52</v>
      </c>
      <c r="F57" s="56">
        <v>9580</v>
      </c>
      <c r="G57" s="56">
        <f t="shared" si="1"/>
        <v>38320</v>
      </c>
    </row>
    <row r="58" spans="2:7" x14ac:dyDescent="0.75">
      <c r="B58" s="38" t="s">
        <v>36</v>
      </c>
      <c r="C58" s="39"/>
      <c r="D58" s="39"/>
      <c r="E58" s="39"/>
      <c r="F58" s="40"/>
      <c r="G58" s="48">
        <f>SUM(G47:G57)</f>
        <v>3066952</v>
      </c>
    </row>
    <row r="59" spans="2:7" x14ac:dyDescent="0.75">
      <c r="B59" s="1"/>
      <c r="C59" s="1"/>
      <c r="D59" s="1"/>
      <c r="E59" s="1"/>
      <c r="F59" s="2"/>
      <c r="G59" s="2"/>
    </row>
    <row r="60" spans="2:7" x14ac:dyDescent="0.75">
      <c r="B60" s="51" t="s">
        <v>37</v>
      </c>
      <c r="C60" s="1"/>
      <c r="D60" s="1"/>
      <c r="E60" s="1"/>
      <c r="F60" s="2"/>
      <c r="G60" s="2"/>
    </row>
    <row r="61" spans="2:7" x14ac:dyDescent="0.75">
      <c r="B61" s="35" t="s">
        <v>38</v>
      </c>
      <c r="C61" s="35" t="s">
        <v>30</v>
      </c>
      <c r="D61" s="35" t="s">
        <v>31</v>
      </c>
      <c r="E61" s="35" t="s">
        <v>19</v>
      </c>
      <c r="F61" s="22" t="s">
        <v>20</v>
      </c>
      <c r="G61" s="36" t="s">
        <v>32</v>
      </c>
    </row>
    <row r="62" spans="2:7" x14ac:dyDescent="0.75">
      <c r="B62" s="49"/>
      <c r="C62" s="24"/>
      <c r="D62" s="24"/>
      <c r="E62" s="24"/>
      <c r="F62" s="37"/>
      <c r="G62" s="37"/>
    </row>
    <row r="63" spans="2:7" x14ac:dyDescent="0.75">
      <c r="B63" s="38" t="s">
        <v>39</v>
      </c>
      <c r="C63" s="39"/>
      <c r="D63" s="39"/>
      <c r="E63" s="39"/>
      <c r="F63" s="40"/>
      <c r="G63" s="48">
        <f>SUM(G62:G62)</f>
        <v>0</v>
      </c>
    </row>
    <row r="64" spans="2:7" x14ac:dyDescent="0.75">
      <c r="F64" s="4"/>
      <c r="G64" s="4"/>
    </row>
    <row r="65" spans="2:7" x14ac:dyDescent="0.75">
      <c r="B65" s="16" t="s">
        <v>40</v>
      </c>
      <c r="C65" s="16"/>
      <c r="D65" s="16"/>
      <c r="E65" s="16"/>
      <c r="F65" s="16"/>
      <c r="G65" s="17">
        <f>SUM(G29+G34+G42+G58+G63)</f>
        <v>4010152</v>
      </c>
    </row>
    <row r="66" spans="2:7" x14ac:dyDescent="0.75">
      <c r="B66" s="13" t="s">
        <v>41</v>
      </c>
      <c r="C66" s="12"/>
      <c r="D66" s="12"/>
      <c r="E66" s="12"/>
      <c r="F66" s="12"/>
      <c r="G66" s="14">
        <f>SUM(G65*5/100)</f>
        <v>200507.6</v>
      </c>
    </row>
    <row r="67" spans="2:7" x14ac:dyDescent="0.75">
      <c r="B67" s="18" t="s">
        <v>42</v>
      </c>
      <c r="C67" s="18"/>
      <c r="D67" s="18"/>
      <c r="E67" s="18"/>
      <c r="F67" s="18"/>
      <c r="G67" s="19">
        <f>SUM(G65:G66)</f>
        <v>4210659.5999999996</v>
      </c>
    </row>
    <row r="68" spans="2:7" x14ac:dyDescent="0.75">
      <c r="B68" s="15" t="s">
        <v>43</v>
      </c>
      <c r="C68" s="15"/>
      <c r="D68" s="15"/>
      <c r="E68" s="15"/>
      <c r="F68" s="15"/>
      <c r="G68" s="53">
        <f>SUM(G12*1)</f>
        <v>6000000</v>
      </c>
    </row>
    <row r="69" spans="2:7" x14ac:dyDescent="0.75">
      <c r="B69" s="18" t="s">
        <v>44</v>
      </c>
      <c r="C69" s="16"/>
      <c r="D69" s="16"/>
      <c r="E69" s="16"/>
      <c r="F69" s="16"/>
      <c r="G69" s="17">
        <f>SUM(G68-G67)</f>
        <v>1789340.4000000004</v>
      </c>
    </row>
    <row r="70" spans="2:7" x14ac:dyDescent="0.75">
      <c r="B70" s="61" t="s">
        <v>97</v>
      </c>
      <c r="C70" s="62"/>
      <c r="D70" s="62"/>
      <c r="E70" s="62"/>
      <c r="F70" s="62"/>
      <c r="G70" s="1"/>
    </row>
    <row r="71" spans="2:7" ht="15.5" thickBot="1" x14ac:dyDescent="0.9">
      <c r="B71" s="63"/>
      <c r="C71" s="62"/>
      <c r="D71" s="62"/>
      <c r="E71" s="62"/>
      <c r="F71" s="62"/>
      <c r="G71" s="1"/>
    </row>
    <row r="72" spans="2:7" x14ac:dyDescent="0.75">
      <c r="B72" s="26" t="s">
        <v>91</v>
      </c>
      <c r="C72" s="27"/>
      <c r="D72" s="27"/>
      <c r="E72" s="27"/>
      <c r="F72" s="28"/>
      <c r="G72" s="1"/>
    </row>
    <row r="73" spans="2:7" x14ac:dyDescent="0.75">
      <c r="B73" s="29" t="s">
        <v>45</v>
      </c>
      <c r="C73" s="30"/>
      <c r="D73" s="30"/>
      <c r="E73" s="30"/>
      <c r="F73" s="31"/>
      <c r="G73" s="1"/>
    </row>
    <row r="74" spans="2:7" x14ac:dyDescent="0.75">
      <c r="B74" s="29" t="s">
        <v>92</v>
      </c>
      <c r="C74" s="30"/>
      <c r="D74" s="30"/>
      <c r="E74" s="30"/>
      <c r="F74" s="31"/>
      <c r="G74" s="1"/>
    </row>
    <row r="75" spans="2:7" x14ac:dyDescent="0.75">
      <c r="B75" s="29" t="s">
        <v>93</v>
      </c>
      <c r="C75" s="30"/>
      <c r="D75" s="30"/>
      <c r="E75" s="30"/>
      <c r="F75" s="31"/>
      <c r="G75" s="1"/>
    </row>
    <row r="76" spans="2:7" x14ac:dyDescent="0.75">
      <c r="B76" s="29" t="s">
        <v>94</v>
      </c>
      <c r="C76" s="30"/>
      <c r="D76" s="30"/>
      <c r="E76" s="30"/>
      <c r="F76" s="31"/>
      <c r="G76" s="1"/>
    </row>
    <row r="77" spans="2:7" x14ac:dyDescent="0.75">
      <c r="B77" s="29" t="s">
        <v>95</v>
      </c>
      <c r="C77" s="30"/>
      <c r="D77" s="30"/>
      <c r="E77" s="30"/>
      <c r="F77" s="31"/>
      <c r="G77" s="1"/>
    </row>
    <row r="78" spans="2:7" ht="15.5" thickBot="1" x14ac:dyDescent="0.9">
      <c r="B78" s="32" t="s">
        <v>96</v>
      </c>
      <c r="C78" s="33"/>
      <c r="D78" s="33"/>
      <c r="E78" s="33"/>
      <c r="F78" s="34"/>
      <c r="G78" s="1"/>
    </row>
    <row r="79" spans="2:7" ht="15.5" thickBot="1" x14ac:dyDescent="0.9">
      <c r="B79" s="64"/>
      <c r="C79" s="30"/>
      <c r="D79" s="30"/>
      <c r="E79" s="30"/>
      <c r="F79" s="30"/>
      <c r="G79" s="1"/>
    </row>
    <row r="80" spans="2:7" ht="15.5" thickBot="1" x14ac:dyDescent="0.9">
      <c r="B80" s="86" t="s">
        <v>98</v>
      </c>
      <c r="C80" s="83"/>
      <c r="D80" s="81"/>
      <c r="E80" s="71"/>
      <c r="F80" s="71"/>
      <c r="G80" s="1"/>
    </row>
    <row r="81" spans="2:7" x14ac:dyDescent="0.75">
      <c r="B81" s="78" t="s">
        <v>99</v>
      </c>
      <c r="C81" s="79" t="s">
        <v>100</v>
      </c>
      <c r="D81" s="80" t="s">
        <v>101</v>
      </c>
      <c r="E81" s="71"/>
      <c r="F81" s="71"/>
      <c r="G81" s="1"/>
    </row>
    <row r="82" spans="2:7" x14ac:dyDescent="0.75">
      <c r="B82" s="65" t="s">
        <v>102</v>
      </c>
      <c r="C82" s="66">
        <f>G29</f>
        <v>900000</v>
      </c>
      <c r="D82" s="67">
        <f>(C82/C88)</f>
        <v>0.21374323395792907</v>
      </c>
      <c r="E82" s="71"/>
      <c r="F82" s="71"/>
      <c r="G82" s="1"/>
    </row>
    <row r="83" spans="2:7" x14ac:dyDescent="0.75">
      <c r="B83" s="65" t="s">
        <v>103</v>
      </c>
      <c r="C83" s="87">
        <f>G34</f>
        <v>0</v>
      </c>
      <c r="D83" s="67">
        <v>0</v>
      </c>
      <c r="E83" s="71"/>
      <c r="F83" s="71"/>
      <c r="G83" s="1"/>
    </row>
    <row r="84" spans="2:7" x14ac:dyDescent="0.75">
      <c r="B84" s="65" t="s">
        <v>104</v>
      </c>
      <c r="C84" s="66">
        <f>G42</f>
        <v>43200</v>
      </c>
      <c r="D84" s="67">
        <f>(C84/C88)</f>
        <v>1.0259675229980596E-2</v>
      </c>
      <c r="E84" s="71"/>
      <c r="F84" s="71"/>
      <c r="G84" s="1"/>
    </row>
    <row r="85" spans="2:7" x14ac:dyDescent="0.75">
      <c r="B85" s="65" t="s">
        <v>105</v>
      </c>
      <c r="C85" s="66">
        <f>G58</f>
        <v>3066952</v>
      </c>
      <c r="D85" s="67">
        <f>(C85/C88)</f>
        <v>0.72837804319304278</v>
      </c>
      <c r="E85" s="71"/>
      <c r="F85" s="71"/>
      <c r="G85" s="1"/>
    </row>
    <row r="86" spans="2:7" x14ac:dyDescent="0.75">
      <c r="B86" s="65" t="s">
        <v>106</v>
      </c>
      <c r="C86" s="68">
        <f>G63</f>
        <v>0</v>
      </c>
      <c r="D86" s="67">
        <f>(C86/C88)</f>
        <v>0</v>
      </c>
      <c r="E86" s="72"/>
      <c r="F86" s="72"/>
      <c r="G86" s="1"/>
    </row>
    <row r="87" spans="2:7" x14ac:dyDescent="0.75">
      <c r="B87" s="65" t="s">
        <v>107</v>
      </c>
      <c r="C87" s="68">
        <f>G66</f>
        <v>200507.6</v>
      </c>
      <c r="D87" s="67">
        <f>(C87/C88)</f>
        <v>4.7619047619047623E-2</v>
      </c>
      <c r="E87" s="72"/>
      <c r="F87" s="72"/>
      <c r="G87" s="1"/>
    </row>
    <row r="88" spans="2:7" ht="15.5" thickBot="1" x14ac:dyDescent="0.9">
      <c r="B88" s="74" t="s">
        <v>108</v>
      </c>
      <c r="C88" s="75">
        <f>SUM(C82:C87)</f>
        <v>4210659.5999999996</v>
      </c>
      <c r="D88" s="76">
        <f>SUM(D82:D87)</f>
        <v>1</v>
      </c>
      <c r="E88" s="72"/>
      <c r="F88" s="72"/>
      <c r="G88" s="1"/>
    </row>
    <row r="89" spans="2:7" x14ac:dyDescent="0.75">
      <c r="B89" s="63"/>
      <c r="C89" s="62"/>
      <c r="D89" s="62"/>
      <c r="E89" s="62"/>
      <c r="F89" s="62"/>
      <c r="G89" s="1"/>
    </row>
    <row r="90" spans="2:7" ht="15.5" thickBot="1" x14ac:dyDescent="0.9">
      <c r="B90" s="69"/>
      <c r="C90" s="62"/>
      <c r="D90" s="62"/>
      <c r="E90" s="62"/>
      <c r="F90" s="62"/>
      <c r="G90" s="1"/>
    </row>
    <row r="91" spans="2:7" ht="15.5" thickBot="1" x14ac:dyDescent="0.9">
      <c r="B91" s="82"/>
      <c r="C91" s="83" t="s">
        <v>110</v>
      </c>
      <c r="D91" s="84"/>
      <c r="E91" s="85"/>
      <c r="F91" s="72"/>
      <c r="G91" s="1"/>
    </row>
    <row r="92" spans="2:7" x14ac:dyDescent="0.75">
      <c r="B92" s="77" t="s">
        <v>111</v>
      </c>
      <c r="C92" s="88">
        <v>35000</v>
      </c>
      <c r="D92" s="88">
        <v>40000</v>
      </c>
      <c r="E92" s="89">
        <v>45000</v>
      </c>
      <c r="F92" s="73"/>
      <c r="G92" s="1"/>
    </row>
    <row r="93" spans="2:7" ht="15.5" thickBot="1" x14ac:dyDescent="0.9">
      <c r="B93" s="74" t="s">
        <v>112</v>
      </c>
      <c r="C93" s="90">
        <f>(G67/C92)</f>
        <v>120.30456</v>
      </c>
      <c r="D93" s="90">
        <f>(G67/D92)</f>
        <v>105.26648999999999</v>
      </c>
      <c r="E93" s="91">
        <f>(G67/E92)</f>
        <v>93.570213333333328</v>
      </c>
      <c r="F93" s="73"/>
      <c r="G93" s="1"/>
    </row>
    <row r="94" spans="2:7" x14ac:dyDescent="0.75">
      <c r="B94" s="70" t="s">
        <v>109</v>
      </c>
      <c r="C94" s="30"/>
      <c r="D94" s="30"/>
      <c r="E94" s="30"/>
      <c r="F94" s="30"/>
      <c r="G94" s="1"/>
    </row>
    <row r="95" spans="2:7" x14ac:dyDescent="0.75">
      <c r="B95" s="1"/>
      <c r="C95" s="1"/>
      <c r="D95" s="1"/>
      <c r="E95" s="1"/>
      <c r="F95" s="1"/>
      <c r="G95" s="1"/>
    </row>
    <row r="96" spans="2:7" x14ac:dyDescent="0.75">
      <c r="B96" s="1"/>
      <c r="C96" s="1"/>
      <c r="D96" s="1"/>
      <c r="E96" s="1"/>
      <c r="F96" s="1"/>
      <c r="G96" s="1"/>
    </row>
    <row r="97" spans="2:7" x14ac:dyDescent="0.75">
      <c r="B97" s="1"/>
      <c r="C97" s="1"/>
      <c r="D97" s="1"/>
      <c r="E97" s="1"/>
      <c r="F97" s="1"/>
      <c r="G97" s="1"/>
    </row>
    <row r="98" spans="2:7" x14ac:dyDescent="0.75">
      <c r="B98" s="1"/>
      <c r="C98" s="1"/>
      <c r="D98" s="1"/>
      <c r="E98" s="1"/>
      <c r="F98" s="1"/>
      <c r="G98" s="1"/>
    </row>
    <row r="99" spans="2:7" x14ac:dyDescent="0.75">
      <c r="B99" s="1"/>
      <c r="C99" s="1"/>
      <c r="D99" s="1"/>
      <c r="E99" s="1"/>
      <c r="F99" s="1"/>
      <c r="G99" s="1"/>
    </row>
    <row r="100" spans="2:7" x14ac:dyDescent="0.75">
      <c r="B100" s="1"/>
      <c r="C100" s="1"/>
      <c r="D100" s="1"/>
      <c r="E100" s="1"/>
      <c r="F100" s="1"/>
      <c r="G100" s="1"/>
    </row>
    <row r="101" spans="2:7" x14ac:dyDescent="0.75">
      <c r="B101" s="1"/>
      <c r="C101" s="1"/>
      <c r="D101" s="1"/>
      <c r="E101" s="1"/>
      <c r="F101" s="1"/>
      <c r="G101" s="1"/>
    </row>
    <row r="102" spans="2:7" x14ac:dyDescent="0.75">
      <c r="B102" s="1"/>
      <c r="C102" s="1"/>
      <c r="D102" s="1"/>
      <c r="E102" s="1"/>
      <c r="F102" s="1"/>
      <c r="G102" s="1"/>
    </row>
    <row r="103" spans="2:7" x14ac:dyDescent="0.75">
      <c r="B103" s="1"/>
      <c r="C103" s="1"/>
      <c r="D103" s="1"/>
      <c r="E103" s="1"/>
      <c r="F103" s="1"/>
      <c r="G103" s="1"/>
    </row>
    <row r="104" spans="2:7" x14ac:dyDescent="0.75">
      <c r="B104" s="1"/>
      <c r="C104" s="1"/>
      <c r="D104" s="1"/>
      <c r="E104" s="1"/>
      <c r="F104" s="1"/>
      <c r="G104" s="1"/>
    </row>
    <row r="105" spans="2:7" x14ac:dyDescent="0.75">
      <c r="B105" s="1"/>
      <c r="C105" s="1"/>
      <c r="D105" s="1"/>
      <c r="E105" s="1"/>
      <c r="F105" s="1"/>
      <c r="G105" s="1"/>
    </row>
    <row r="106" spans="2:7" x14ac:dyDescent="0.75">
      <c r="B106" s="1"/>
      <c r="C106" s="1"/>
      <c r="D106" s="1"/>
      <c r="E106" s="1"/>
      <c r="F106" s="1"/>
      <c r="G106" s="1"/>
    </row>
    <row r="107" spans="2:7" x14ac:dyDescent="0.75">
      <c r="B107" s="1"/>
      <c r="C107" s="1"/>
      <c r="D107" s="1"/>
      <c r="E107" s="1"/>
      <c r="F107" s="1"/>
      <c r="G107" s="1"/>
    </row>
    <row r="108" spans="2:7" x14ac:dyDescent="0.75">
      <c r="B108" s="1"/>
      <c r="C108" s="1"/>
      <c r="D108" s="1"/>
      <c r="E108" s="1"/>
      <c r="F108" s="1"/>
      <c r="G108" s="1"/>
    </row>
    <row r="109" spans="2:7" x14ac:dyDescent="0.75">
      <c r="B109" s="1"/>
      <c r="C109" s="1"/>
      <c r="D109" s="1"/>
      <c r="E109" s="1"/>
      <c r="F109" s="1"/>
      <c r="G109" s="1"/>
    </row>
    <row r="110" spans="2:7" x14ac:dyDescent="0.75">
      <c r="B110" s="1"/>
      <c r="C110" s="1"/>
      <c r="D110" s="1"/>
      <c r="E110" s="1"/>
      <c r="F110" s="1"/>
      <c r="G110" s="1"/>
    </row>
    <row r="111" spans="2:7" x14ac:dyDescent="0.75">
      <c r="B111" s="1"/>
      <c r="C111" s="1"/>
      <c r="D111" s="1"/>
      <c r="E111" s="1"/>
      <c r="F111" s="1"/>
      <c r="G111" s="1"/>
    </row>
    <row r="112" spans="2:7" x14ac:dyDescent="0.75">
      <c r="B112" s="1"/>
      <c r="C112" s="1"/>
      <c r="D112" s="1"/>
      <c r="E112" s="1"/>
      <c r="F112" s="1"/>
      <c r="G112" s="1"/>
    </row>
    <row r="113" spans="2:7" x14ac:dyDescent="0.75">
      <c r="B113" s="1"/>
      <c r="C113" s="1"/>
      <c r="D113" s="1"/>
      <c r="E113" s="1"/>
      <c r="F113" s="1"/>
      <c r="G113" s="1"/>
    </row>
    <row r="114" spans="2:7" x14ac:dyDescent="0.75">
      <c r="B114" s="1"/>
      <c r="C114" s="1"/>
      <c r="D114" s="1"/>
      <c r="E114" s="1"/>
      <c r="F114" s="1"/>
      <c r="G114" s="1"/>
    </row>
    <row r="115" spans="2:7" x14ac:dyDescent="0.75">
      <c r="B115" s="1"/>
      <c r="C115" s="1"/>
      <c r="D115" s="1"/>
      <c r="E115" s="1"/>
      <c r="F115" s="1"/>
      <c r="G115" s="1"/>
    </row>
    <row r="116" spans="2:7" x14ac:dyDescent="0.75">
      <c r="B116" s="1"/>
      <c r="C116" s="1"/>
      <c r="D116" s="1"/>
      <c r="E116" s="1"/>
      <c r="F116" s="1"/>
      <c r="G116" s="1"/>
    </row>
    <row r="117" spans="2:7" x14ac:dyDescent="0.75">
      <c r="B117" s="1"/>
      <c r="C117" s="1"/>
      <c r="D117" s="1"/>
      <c r="E117" s="1"/>
      <c r="F117" s="1"/>
      <c r="G117" s="1"/>
    </row>
    <row r="118" spans="2:7" x14ac:dyDescent="0.75">
      <c r="B118" s="1"/>
      <c r="C118" s="1"/>
      <c r="D118" s="1"/>
      <c r="E118" s="1"/>
      <c r="F118" s="1"/>
      <c r="G118" s="1"/>
    </row>
    <row r="119" spans="2:7" x14ac:dyDescent="0.75">
      <c r="B119" s="1"/>
      <c r="C119" s="1"/>
      <c r="D119" s="1"/>
      <c r="E119" s="1"/>
      <c r="F119" s="1"/>
      <c r="G119" s="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ALBAHACA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2021-05-04T15:38:42Z</dcterms:modified>
</cp:coreProperties>
</file>