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Victoria\"/>
    </mc:Choice>
  </mc:AlternateContent>
  <bookViews>
    <workbookView xWindow="0" yWindow="0" windowWidth="20490" windowHeight="7155"/>
  </bookViews>
  <sheets>
    <sheet name="Apicultura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42" i="1"/>
  <c r="G31" i="1"/>
  <c r="G37" i="1"/>
  <c r="C68" i="1"/>
  <c r="D65" i="1"/>
  <c r="G48" i="1"/>
  <c r="D62" i="1"/>
  <c r="D66" i="1"/>
  <c r="D67" i="1"/>
  <c r="D64" i="1"/>
  <c r="D68" i="1"/>
  <c r="G45" i="1"/>
  <c r="G46" i="1"/>
  <c r="G47" i="1"/>
  <c r="C73" i="1"/>
  <c r="D73" i="1"/>
  <c r="E73" i="1"/>
  <c r="G49" i="1"/>
</calcChain>
</file>

<file path=xl/sharedStrings.xml><?xml version="1.0" encoding="utf-8"?>
<sst xmlns="http://schemas.openxmlformats.org/spreadsheetml/2006/main" count="112" uniqueCount="87">
  <si>
    <t>RUBRO O CULTIVO</t>
  </si>
  <si>
    <t>Apicultura</t>
  </si>
  <si>
    <t>RENDIMIENTO (Kg/colmena)</t>
  </si>
  <si>
    <t>VARIEDAD</t>
  </si>
  <si>
    <t>Multiflora- Raps</t>
  </si>
  <si>
    <t>FECHA ESTIMADA  PRECIO VENTA</t>
  </si>
  <si>
    <t>Marzo - diciembre  2022</t>
  </si>
  <si>
    <t>NIVEL TECNOLÓGICO</t>
  </si>
  <si>
    <t>Medio</t>
  </si>
  <si>
    <t>PRECIO ESPERADO ($/kg)</t>
  </si>
  <si>
    <t>REGIÓN</t>
  </si>
  <si>
    <t xml:space="preserve">Araucania </t>
  </si>
  <si>
    <t>INGRESO ESPERADO, con IVA ($)</t>
  </si>
  <si>
    <t>AGENCIA DE ÁREA</t>
  </si>
  <si>
    <t>VICTORIA</t>
  </si>
  <si>
    <t>DESTINO PRODUCCION</t>
  </si>
  <si>
    <t>MERCADO LOCAL</t>
  </si>
  <si>
    <t>COMUNA/LOCALIDAD</t>
  </si>
  <si>
    <t>FECHA DE COSECHA</t>
  </si>
  <si>
    <t>Diciembre - Marzo</t>
  </si>
  <si>
    <t>FECHA PRECIO INSUMOS</t>
  </si>
  <si>
    <t>CONTINGENCIA</t>
  </si>
  <si>
    <t xml:space="preserve"> Enfermedades- pesticidas-sequia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</si>
  <si>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</si>
  <si>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</si>
  <si>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</si>
  <si>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</si>
  <si>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</si>
  <si>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</si>
  <si>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</si>
  <si>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</si>
  <si>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</si>
  <si>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</si>
  <si>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Marzo - Abril</t>
  </si>
  <si>
    <t xml:space="preserve">Aplicación programa alimentación </t>
  </si>
  <si>
    <t>Marzo-Septiembre</t>
  </si>
  <si>
    <t>Aplicación programa Sanitario</t>
  </si>
  <si>
    <t>Abril - Noviembre</t>
  </si>
  <si>
    <t xml:space="preserve">Cosecha </t>
  </si>
  <si>
    <t>Subtotal Jornadas Hombre</t>
  </si>
  <si>
    <t xml:space="preserve">Alimentación </t>
  </si>
  <si>
    <t>Energéticos  (azucar granulada- fructosa)</t>
  </si>
  <si>
    <t>Marzo - Septiembre</t>
  </si>
  <si>
    <t>Subtotal Jornadas Animal</t>
  </si>
  <si>
    <t>Plaguicidas</t>
  </si>
  <si>
    <t>Insumos</t>
  </si>
  <si>
    <t xml:space="preserve">Acaricidas </t>
  </si>
  <si>
    <t>Fumagilina</t>
  </si>
  <si>
    <t>Agosto - Octubre</t>
  </si>
  <si>
    <t>Subtotal Costo Maquinaria</t>
  </si>
  <si>
    <t>Cosecha</t>
  </si>
  <si>
    <t>Unidad (Kg/l/u)</t>
  </si>
  <si>
    <t>Cantidad (Kg/l/u)</t>
  </si>
  <si>
    <t>Cosecha (arriendo de centrifuga, maquinaria + sala) (10 % de la producción)</t>
  </si>
  <si>
    <t>Dic-Feb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</si>
  <si>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</si>
  <si>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</si>
  <si>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</si>
  <si>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</si>
  <si>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</si>
  <si>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</si>
  <si>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</si>
  <si>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</si>
  <si>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</si>
  <si>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</si>
  <si>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</si>
  <si>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</si>
  <si>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</si>
  <si>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</si>
  <si>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</si>
  <si>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</si>
  <si>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$/colmena</t>
  </si>
  <si>
    <t>%</t>
  </si>
  <si>
    <t>Mano de obra</t>
  </si>
  <si>
    <t>Jornada Animal</t>
  </si>
  <si>
    <t>Alimentación</t>
  </si>
  <si>
    <t>Imprevistos</t>
  </si>
  <si>
    <t>COSTO TOTAL/hà.</t>
  </si>
  <si>
    <t>ESCENARIOS COSTO UNITARIO  ($/colmena)</t>
  </si>
  <si>
    <t>Rendimiento (kg/colmena)</t>
  </si>
  <si>
    <t>Costo unitario ($/kilo) (*)</t>
  </si>
  <si>
    <t>(*): Este valor representa el valor mìnimo de venta del producto</t>
  </si>
  <si>
    <t>Proteico-aminoácidos</t>
  </si>
  <si>
    <t>Und.</t>
  </si>
  <si>
    <t>Kg</t>
  </si>
  <si>
    <t>Unid.</t>
  </si>
  <si>
    <t>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</si>
</sst>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2" borderId="16" xfId="0" applyFont="1" applyFill="1" applyBorder="1" applyAlignment="1"/>
    <xf numFmtId="0" fontId="10" fillId="6" borderId="18" xfId="0" applyFont="1" applyFill="1" applyBorder="1" applyAlignment="1"/>
    <xf numFmtId="49" fontId="8" fillId="7" borderId="19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2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49" fontId="8" fillId="7" borderId="29" xfId="0" applyNumberFormat="1" applyFont="1" applyFill="1" applyBorder="1" applyAlignment="1">
      <alignment vertical="center"/>
    </xf>
    <xf numFmtId="49" fontId="10" fillId="7" borderId="30" xfId="0" applyNumberFormat="1" applyFont="1" applyFill="1" applyBorder="1" applyAlignment="1"/>
    <xf numFmtId="49" fontId="8" fillId="2" borderId="31" xfId="0" applyNumberFormat="1" applyFont="1" applyFill="1" applyBorder="1" applyAlignment="1">
      <alignment vertical="center"/>
    </xf>
    <xf numFmtId="9" fontId="10" fillId="2" borderId="32" xfId="0" applyNumberFormat="1" applyFont="1" applyFill="1" applyBorder="1" applyAlignment="1"/>
    <xf numFmtId="49" fontId="8" fillId="7" borderId="33" xfId="0" applyNumberFormat="1" applyFont="1" applyFill="1" applyBorder="1" applyAlignment="1">
      <alignment vertical="center"/>
    </xf>
    <xf numFmtId="165" fontId="8" fillId="7" borderId="34" xfId="0" applyNumberFormat="1" applyFont="1" applyFill="1" applyBorder="1" applyAlignment="1">
      <alignment vertical="center"/>
    </xf>
    <xf numFmtId="9" fontId="8" fillId="7" borderId="35" xfId="0" applyNumberFormat="1" applyFont="1" applyFill="1" applyBorder="1" applyAlignment="1">
      <alignment vertical="center"/>
    </xf>
    <xf numFmtId="0" fontId="10" fillId="8" borderId="38" xfId="0" applyFont="1" applyFill="1" applyBorder="1" applyAlignment="1"/>
    <xf numFmtId="0" fontId="10" fillId="2" borderId="18" xfId="0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49" fontId="8" fillId="2" borderId="39" xfId="0" applyNumberFormat="1" applyFont="1" applyFill="1" applyBorder="1" applyAlignment="1">
      <alignment vertical="center"/>
    </xf>
    <xf numFmtId="0" fontId="10" fillId="2" borderId="40" xfId="0" applyFont="1" applyFill="1" applyBorder="1" applyAlignment="1"/>
    <xf numFmtId="49" fontId="10" fillId="2" borderId="42" xfId="0" applyNumberFormat="1" applyFont="1" applyFill="1" applyBorder="1" applyAlignment="1">
      <alignment vertical="center"/>
    </xf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8" fillId="6" borderId="18" xfId="0" applyFont="1" applyFill="1" applyBorder="1" applyAlignment="1">
      <alignment vertical="center"/>
    </xf>
    <xf numFmtId="0" fontId="5" fillId="8" borderId="17" xfId="0" applyFont="1" applyFill="1" applyBorder="1" applyAlignment="1">
      <alignment vertical="center"/>
    </xf>
    <xf numFmtId="49" fontId="13" fillId="8" borderId="18" xfId="0" applyNumberFormat="1" applyFont="1" applyFill="1" applyBorder="1" applyAlignment="1">
      <alignment vertical="center"/>
    </xf>
    <xf numFmtId="0" fontId="5" fillId="8" borderId="18" xfId="0" applyFont="1" applyFill="1" applyBorder="1" applyAlignment="1">
      <alignment vertical="center"/>
    </xf>
    <xf numFmtId="0" fontId="5" fillId="8" borderId="47" xfId="0" applyFont="1" applyFill="1" applyBorder="1" applyAlignment="1">
      <alignment vertical="center"/>
    </xf>
    <xf numFmtId="49" fontId="8" fillId="7" borderId="48" xfId="0" applyNumberFormat="1" applyFont="1" applyFill="1" applyBorder="1" applyAlignment="1">
      <alignment vertical="center"/>
    </xf>
    <xf numFmtId="0" fontId="8" fillId="7" borderId="49" xfId="0" applyNumberFormat="1" applyFont="1" applyFill="1" applyBorder="1" applyAlignment="1">
      <alignment vertical="center"/>
    </xf>
    <xf numFmtId="0" fontId="8" fillId="7" borderId="50" xfId="0" applyNumberFormat="1" applyFont="1" applyFill="1" applyBorder="1" applyAlignment="1">
      <alignment vertical="center"/>
    </xf>
    <xf numFmtId="165" fontId="8" fillId="7" borderId="35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0" fillId="0" borderId="0" xfId="0" applyNumberFormat="1" applyFont="1" applyAlignment="1"/>
    <xf numFmtId="164" fontId="0" fillId="0" borderId="0" xfId="0" applyNumberFormat="1" applyFont="1" applyAlignment="1"/>
    <xf numFmtId="3" fontId="2" fillId="2" borderId="2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1" fillId="5" borderId="23" xfId="0" applyNumberFormat="1" applyFont="1" applyFill="1" applyBorder="1" applyAlignment="1">
      <alignment vertical="center"/>
    </xf>
    <xf numFmtId="3" fontId="1" fillId="5" borderId="24" xfId="0" applyNumberFormat="1" applyFont="1" applyFill="1" applyBorder="1" applyAlignment="1">
      <alignment vertical="center"/>
    </xf>
    <xf numFmtId="3" fontId="1" fillId="3" borderId="12" xfId="0" applyNumberFormat="1" applyFont="1" applyFill="1" applyBorder="1" applyAlignment="1">
      <alignment vertical="center"/>
    </xf>
    <xf numFmtId="3" fontId="1" fillId="3" borderId="26" xfId="0" applyNumberFormat="1" applyFont="1" applyFill="1" applyBorder="1" applyAlignment="1">
      <alignment vertical="center"/>
    </xf>
    <xf numFmtId="3" fontId="1" fillId="5" borderId="12" xfId="0" applyNumberFormat="1" applyFont="1" applyFill="1" applyBorder="1" applyAlignment="1">
      <alignment vertical="center"/>
    </xf>
    <xf numFmtId="3" fontId="1" fillId="5" borderId="2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vertical="center"/>
    </xf>
    <xf numFmtId="3" fontId="10" fillId="2" borderId="41" xfId="0" applyNumberFormat="1" applyFont="1" applyFill="1" applyBorder="1" applyAlignment="1"/>
    <xf numFmtId="3" fontId="10" fillId="2" borderId="43" xfId="0" applyNumberFormat="1" applyFont="1" applyFill="1" applyBorder="1" applyAlignment="1"/>
    <xf numFmtId="3" fontId="10" fillId="2" borderId="46" xfId="0" applyNumberFormat="1" applyFont="1" applyFill="1" applyBorder="1" applyAlignment="1"/>
    <xf numFmtId="3" fontId="10" fillId="2" borderId="18" xfId="0" applyNumberFormat="1" applyFont="1" applyFill="1" applyBorder="1" applyAlignment="1"/>
    <xf numFmtId="3" fontId="10" fillId="6" borderId="18" xfId="0" applyNumberFormat="1" applyFont="1" applyFill="1" applyBorder="1" applyAlignment="1"/>
    <xf numFmtId="3" fontId="5" fillId="6" borderId="18" xfId="0" applyNumberFormat="1" applyFont="1" applyFill="1" applyBorder="1" applyAlignment="1">
      <alignment vertical="center"/>
    </xf>
    <xf numFmtId="0" fontId="2" fillId="2" borderId="52" xfId="0" applyFont="1" applyFill="1" applyBorder="1" applyAlignment="1"/>
    <xf numFmtId="0" fontId="0" fillId="2" borderId="53" xfId="0" applyFont="1" applyFill="1" applyBorder="1" applyAlignment="1"/>
    <xf numFmtId="0" fontId="2" fillId="2" borderId="54" xfId="0" applyFont="1" applyFill="1" applyBorder="1" applyAlignment="1">
      <alignment wrapText="1"/>
    </xf>
    <xf numFmtId="14" fontId="2" fillId="2" borderId="54" xfId="0" applyNumberFormat="1" applyFont="1" applyFill="1" applyBorder="1" applyAlignment="1"/>
    <xf numFmtId="49" fontId="1" fillId="3" borderId="51" xfId="0" applyNumberFormat="1" applyFont="1" applyFill="1" applyBorder="1" applyAlignment="1">
      <alignment vertical="center" wrapText="1"/>
    </xf>
    <xf numFmtId="49" fontId="2" fillId="2" borderId="51" xfId="0" applyNumberFormat="1" applyFont="1" applyFill="1" applyBorder="1" applyAlignment="1">
      <alignment horizontal="right"/>
    </xf>
    <xf numFmtId="49" fontId="2" fillId="2" borderId="51" xfId="0" applyNumberFormat="1" applyFont="1" applyFill="1" applyBorder="1" applyAlignment="1">
      <alignment vertical="center" wrapText="1"/>
    </xf>
    <xf numFmtId="49" fontId="2" fillId="2" borderId="51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justify" vertical="top" wrapText="1"/>
    </xf>
    <xf numFmtId="49" fontId="2" fillId="2" borderId="51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14" fontId="2" fillId="2" borderId="51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2" borderId="5" xfId="0" applyNumberFormat="1" applyFont="1" applyFill="1" applyBorder="1" applyAlignment="1">
      <alignment horizontal="right" wrapText="1"/>
    </xf>
    <xf numFmtId="49" fontId="3" fillId="3" borderId="5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13" fillId="8" borderId="36" xfId="0" applyNumberFormat="1" applyFont="1" applyFill="1" applyBorder="1" applyAlignment="1">
      <alignment vertical="center"/>
    </xf>
    <xf numFmtId="0" fontId="8" fillId="8" borderId="37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" fontId="14" fillId="0" borderId="51" xfId="0" applyNumberFormat="1" applyFont="1" applyBorder="1" applyAlignment="1">
      <alignment vertical="center" wrapText="1"/>
    </xf>
    <xf numFmtId="3" fontId="14" fillId="0" borderId="51" xfId="0" applyNumberFormat="1" applyFont="1" applyBorder="1" applyAlignment="1"/>
    <xf numFmtId="3" fontId="15" fillId="0" borderId="51" xfId="0" applyNumberFormat="1" applyFont="1" applyBorder="1" applyAlignment="1"/>
    <xf numFmtId="0" fontId="3" fillId="3" borderId="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vertical="center" wrapText="1"/>
    </xf>
    <xf numFmtId="3" fontId="1" fillId="3" borderId="12" xfId="0" applyNumberFormat="1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vertical="center"/>
    </xf>
    <xf numFmtId="3" fontId="1" fillId="3" borderId="10" xfId="0" applyNumberFormat="1" applyFont="1" applyFill="1" applyBorder="1" applyAlignment="1">
      <alignment vertical="center" wrapText="1"/>
    </xf>
    <xf numFmtId="49" fontId="1" fillId="3" borderId="10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66" fontId="14" fillId="0" borderId="51" xfId="0" applyNumberFormat="1" applyFont="1" applyBorder="1" applyAlignment="1">
      <alignment horizontal="left"/>
    </xf>
    <xf numFmtId="3" fontId="14" fillId="0" borderId="51" xfId="0" applyNumberFormat="1" applyFont="1" applyBorder="1" applyAlignment="1">
      <alignment horizontal="left"/>
    </xf>
    <xf numFmtId="3" fontId="14" fillId="0" borderId="18" xfId="0" applyNumberFormat="1" applyFont="1" applyBorder="1" applyAlignment="1">
      <alignment horizontal="left"/>
    </xf>
    <xf numFmtId="0" fontId="2" fillId="2" borderId="12" xfId="0" applyFont="1" applyFill="1" applyBorder="1" applyAlignment="1">
      <alignment horizontal="justify" vertical="top" wrapText="1"/>
    </xf>
    <xf numFmtId="0" fontId="2" fillId="2" borderId="12" xfId="0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left" vertical="center"/>
    </xf>
    <xf numFmtId="3" fontId="1" fillId="3" borderId="10" xfId="0" applyNumberFormat="1" applyFont="1" applyFill="1" applyBorder="1" applyAlignment="1">
      <alignment horizontal="left" vertical="center" wrapText="1"/>
    </xf>
    <xf numFmtId="3" fontId="1" fillId="3" borderId="10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6</xdr:col>
      <xdr:colOff>323851</xdr:colOff>
      <xdr:row>7</xdr:row>
      <xdr:rowOff>160421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7096126" cy="1493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4"/>
  <sheetViews>
    <sheetView showGridLines="0" tabSelected="1" workbookViewId="0">
      <selection activeCell="L19" sqref="L1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44.2851562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9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3"/>
      <c r="C8" s="93"/>
      <c r="D8" s="2"/>
      <c r="E8" s="3"/>
      <c r="F8" s="3"/>
      <c r="G8" s="3"/>
    </row>
    <row r="9" spans="1:7" ht="12" customHeight="1" x14ac:dyDescent="0.25">
      <c r="A9" s="37"/>
      <c r="B9" s="96" t="s">
        <v>0</v>
      </c>
      <c r="C9" s="97" t="s">
        <v>1</v>
      </c>
      <c r="D9" s="92"/>
      <c r="E9" s="117" t="s">
        <v>2</v>
      </c>
      <c r="F9" s="118"/>
      <c r="G9" s="6">
        <v>30</v>
      </c>
    </row>
    <row r="10" spans="1:7" ht="12.75" customHeight="1" x14ac:dyDescent="0.25">
      <c r="A10" s="37"/>
      <c r="B10" s="98" t="s">
        <v>3</v>
      </c>
      <c r="C10" s="99" t="s">
        <v>4</v>
      </c>
      <c r="D10" s="92"/>
      <c r="E10" s="115" t="s">
        <v>5</v>
      </c>
      <c r="F10" s="116"/>
      <c r="G10" s="100" t="s">
        <v>6</v>
      </c>
    </row>
    <row r="11" spans="1:7" ht="12.75" customHeight="1" x14ac:dyDescent="0.25">
      <c r="A11" s="37"/>
      <c r="B11" s="98" t="s">
        <v>7</v>
      </c>
      <c r="C11" s="97" t="s">
        <v>8</v>
      </c>
      <c r="D11" s="92"/>
      <c r="E11" s="115" t="s">
        <v>9</v>
      </c>
      <c r="F11" s="116"/>
      <c r="G11" s="6">
        <v>3500</v>
      </c>
    </row>
    <row r="12" spans="1:7" ht="12.75" customHeight="1" x14ac:dyDescent="0.25">
      <c r="A12" s="37"/>
      <c r="B12" s="98" t="s">
        <v>10</v>
      </c>
      <c r="C12" s="101" t="s">
        <v>11</v>
      </c>
      <c r="D12" s="92"/>
      <c r="E12" s="104" t="s">
        <v>12</v>
      </c>
      <c r="F12" s="105"/>
      <c r="G12" s="102">
        <v>105000</v>
      </c>
    </row>
    <row r="13" spans="1:7" ht="12.75" customHeight="1" x14ac:dyDescent="0.25">
      <c r="A13" s="37"/>
      <c r="B13" s="98" t="s">
        <v>13</v>
      </c>
      <c r="C13" s="97" t="s">
        <v>14</v>
      </c>
      <c r="D13" s="92"/>
      <c r="E13" s="115" t="s">
        <v>15</v>
      </c>
      <c r="F13" s="116"/>
      <c r="G13" s="5" t="s">
        <v>16</v>
      </c>
    </row>
    <row r="14" spans="1:7" ht="23.25" customHeight="1" x14ac:dyDescent="0.25">
      <c r="A14" s="37"/>
      <c r="B14" s="98" t="s">
        <v>17</v>
      </c>
      <c r="C14" s="101" t="s">
        <v>14</v>
      </c>
      <c r="D14" s="92"/>
      <c r="E14" s="115" t="s">
        <v>18</v>
      </c>
      <c r="F14" s="116"/>
      <c r="G14" s="5" t="s">
        <v>19</v>
      </c>
    </row>
    <row r="15" spans="1:7" ht="34.5" customHeight="1" x14ac:dyDescent="0.25">
      <c r="A15" s="37"/>
      <c r="B15" s="98" t="s">
        <v>20</v>
      </c>
      <c r="C15" s="103">
        <v>44227</v>
      </c>
      <c r="D15" s="92"/>
      <c r="E15" s="119" t="s">
        <v>21</v>
      </c>
      <c r="F15" s="120"/>
      <c r="G15" s="106" t="s">
        <v>22</v>
      </c>
    </row>
    <row r="16" spans="1:7" ht="12" customHeight="1" x14ac:dyDescent="0.25">
      <c r="A16" s="2"/>
      <c r="B16" s="94"/>
      <c r="C16" s="95"/>
      <c r="D16" s="7"/>
      <c r="E16" s="8"/>
      <c r="F16" s="8"/>
      <c r="G16" s="9"/>
    </row>
    <row r="17" spans="1:7" ht="12" customHeight="1" x14ac:dyDescent="0.25">
      <c r="A17" s="10"/>
      <c r="B17" s="121" t="s">
        <v>23</v>
      </c>
      <c r="C17" s="122"/>
      <c r="D17" s="122"/>
      <c r="E17" s="122"/>
      <c r="F17" s="122"/>
      <c r="G17" s="122"/>
    </row>
    <row r="18" spans="1:7" ht="12" customHeight="1" x14ac:dyDescent="0.25">
      <c r="A18" s="2"/>
      <c r="B18" s="11"/>
      <c r="C18" s="12"/>
      <c r="D18" s="12"/>
      <c r="E18" s="12"/>
      <c r="F18" s="13"/>
      <c r="G18" s="13"/>
    </row>
    <row r="19" spans="1:7" ht="12" customHeight="1" x14ac:dyDescent="0.25">
      <c r="A19" s="4"/>
      <c r="B19" s="14" t="s">
        <v>24</v>
      </c>
      <c r="C19" s="15"/>
      <c r="D19" s="16"/>
      <c r="E19" s="16"/>
      <c r="F19" s="16"/>
      <c r="G19" s="16"/>
    </row>
    <row r="20" spans="1:7" ht="24" customHeight="1" x14ac:dyDescent="0.25">
      <c r="A20" s="10"/>
      <c r="B20" s="17" t="s">
        <v>25</v>
      </c>
      <c r="C20" s="17" t="s">
        <v>26</v>
      </c>
      <c r="D20" s="17" t="s">
        <v>27</v>
      </c>
      <c r="E20" s="17" t="s">
        <v>28</v>
      </c>
      <c r="F20" s="17" t="s">
        <v>29</v>
      </c>
      <c r="G20" s="17" t="s">
        <v>30</v>
      </c>
    </row>
    <row r="21" spans="1:7" ht="12.75" customHeight="1" x14ac:dyDescent="0.25">
      <c r="A21" s="10"/>
      <c r="B21" s="123" t="s">
        <v>31</v>
      </c>
      <c r="C21" s="124" t="s">
        <v>32</v>
      </c>
      <c r="D21" s="139">
        <v>0.3</v>
      </c>
      <c r="E21" s="140" t="s">
        <v>33</v>
      </c>
      <c r="F21" s="140">
        <v>18000</v>
      </c>
      <c r="G21" s="140">
        <v>5400</v>
      </c>
    </row>
    <row r="22" spans="1:7" ht="12.75" customHeight="1" x14ac:dyDescent="0.25">
      <c r="A22" s="10"/>
      <c r="B22" s="125" t="s">
        <v>34</v>
      </c>
      <c r="C22" s="124" t="s">
        <v>32</v>
      </c>
      <c r="D22" s="139">
        <v>0.3</v>
      </c>
      <c r="E22" s="140" t="s">
        <v>35</v>
      </c>
      <c r="F22" s="140">
        <v>18000</v>
      </c>
      <c r="G22" s="140">
        <v>5400</v>
      </c>
    </row>
    <row r="23" spans="1:7" ht="12.75" customHeight="1" x14ac:dyDescent="0.25">
      <c r="A23" s="10"/>
      <c r="B23" s="125" t="s">
        <v>36</v>
      </c>
      <c r="C23" s="124" t="s">
        <v>32</v>
      </c>
      <c r="D23" s="139">
        <v>0.3</v>
      </c>
      <c r="E23" s="140" t="s">
        <v>37</v>
      </c>
      <c r="F23" s="140">
        <v>18000</v>
      </c>
      <c r="G23" s="140">
        <v>5400</v>
      </c>
    </row>
    <row r="24" spans="1:7" ht="12.75" customHeight="1" x14ac:dyDescent="0.25">
      <c r="A24" s="10"/>
      <c r="B24" s="125" t="s">
        <v>38</v>
      </c>
      <c r="C24" s="124" t="s">
        <v>32</v>
      </c>
      <c r="D24" s="139">
        <v>0.3</v>
      </c>
      <c r="E24" s="141" t="s">
        <v>19</v>
      </c>
      <c r="F24" s="140">
        <v>18000</v>
      </c>
      <c r="G24" s="140">
        <v>5400</v>
      </c>
    </row>
    <row r="25" spans="1:7" ht="12.75" customHeight="1" x14ac:dyDescent="0.25">
      <c r="A25" s="10"/>
      <c r="B25" s="107" t="s">
        <v>39</v>
      </c>
      <c r="C25" s="126"/>
      <c r="D25" s="126"/>
      <c r="E25" s="126"/>
      <c r="F25" s="108"/>
      <c r="G25" s="108">
        <f>SUM(G21:G24)</f>
        <v>21600</v>
      </c>
    </row>
    <row r="26" spans="1:7" ht="12" customHeight="1" x14ac:dyDescent="0.25">
      <c r="A26" s="2"/>
      <c r="B26" s="11"/>
      <c r="C26" s="13"/>
      <c r="D26" s="13"/>
      <c r="E26" s="13"/>
      <c r="F26" s="18"/>
      <c r="G26" s="18"/>
    </row>
    <row r="27" spans="1:7" ht="12" customHeight="1" x14ac:dyDescent="0.25">
      <c r="A27" s="4"/>
      <c r="B27" s="19" t="s">
        <v>40</v>
      </c>
      <c r="C27" s="127"/>
      <c r="D27" s="128"/>
      <c r="E27" s="128"/>
      <c r="F27" s="76"/>
      <c r="G27" s="76"/>
    </row>
    <row r="28" spans="1:7" ht="24" customHeight="1" x14ac:dyDescent="0.25">
      <c r="A28" s="4"/>
      <c r="B28" s="129" t="s">
        <v>25</v>
      </c>
      <c r="C28" s="130" t="s">
        <v>26</v>
      </c>
      <c r="D28" s="130" t="s">
        <v>27</v>
      </c>
      <c r="E28" s="129" t="s">
        <v>28</v>
      </c>
      <c r="F28" s="131" t="s">
        <v>29</v>
      </c>
      <c r="G28" s="80" t="s">
        <v>30</v>
      </c>
    </row>
    <row r="29" spans="1:7" ht="12.75" customHeight="1" x14ac:dyDescent="0.25">
      <c r="A29" s="4"/>
      <c r="B29" s="109" t="s">
        <v>41</v>
      </c>
      <c r="C29" s="143" t="s">
        <v>84</v>
      </c>
      <c r="D29" s="143">
        <v>6</v>
      </c>
      <c r="E29" s="143" t="s">
        <v>42</v>
      </c>
      <c r="F29" s="144">
        <v>550</v>
      </c>
      <c r="G29" s="144">
        <v>3300</v>
      </c>
    </row>
    <row r="30" spans="1:7" ht="18" customHeight="1" x14ac:dyDescent="0.25">
      <c r="A30" s="4"/>
      <c r="B30" s="142" t="s">
        <v>82</v>
      </c>
      <c r="C30" s="143" t="s">
        <v>83</v>
      </c>
      <c r="D30" s="143">
        <v>6</v>
      </c>
      <c r="E30" s="143" t="s">
        <v>42</v>
      </c>
      <c r="F30" s="144">
        <v>850</v>
      </c>
      <c r="G30" s="144">
        <v>5100</v>
      </c>
    </row>
    <row r="31" spans="1:7" ht="12" customHeight="1" x14ac:dyDescent="0.25">
      <c r="A31" s="4"/>
      <c r="B31" s="20" t="s">
        <v>43</v>
      </c>
      <c r="C31" s="145"/>
      <c r="D31" s="145"/>
      <c r="E31" s="145"/>
      <c r="F31" s="146"/>
      <c r="G31" s="146">
        <f>SUM(G29:G30)</f>
        <v>8400</v>
      </c>
    </row>
    <row r="32" spans="1:7" ht="12" customHeight="1" x14ac:dyDescent="0.25">
      <c r="A32" s="2"/>
      <c r="B32" s="21"/>
      <c r="C32" s="147"/>
      <c r="D32" s="147"/>
      <c r="E32" s="147"/>
      <c r="F32" s="148"/>
      <c r="G32" s="148"/>
    </row>
    <row r="33" spans="1:11" ht="12" customHeight="1" x14ac:dyDescent="0.25">
      <c r="A33" s="4"/>
      <c r="B33" s="19" t="s">
        <v>44</v>
      </c>
      <c r="C33" s="149"/>
      <c r="D33" s="150"/>
      <c r="E33" s="150"/>
      <c r="F33" s="151"/>
      <c r="G33" s="151"/>
    </row>
    <row r="34" spans="1:11" ht="24" customHeight="1" x14ac:dyDescent="0.25">
      <c r="A34" s="4"/>
      <c r="B34" s="133" t="s">
        <v>45</v>
      </c>
      <c r="C34" s="152" t="s">
        <v>26</v>
      </c>
      <c r="D34" s="152" t="s">
        <v>27</v>
      </c>
      <c r="E34" s="152" t="s">
        <v>28</v>
      </c>
      <c r="F34" s="153" t="s">
        <v>29</v>
      </c>
      <c r="G34" s="154" t="s">
        <v>30</v>
      </c>
    </row>
    <row r="35" spans="1:11" ht="12.75" customHeight="1" x14ac:dyDescent="0.25">
      <c r="A35" s="10"/>
      <c r="B35" s="112" t="s">
        <v>46</v>
      </c>
      <c r="C35" s="155" t="s">
        <v>85</v>
      </c>
      <c r="D35" s="156">
        <v>4</v>
      </c>
      <c r="E35" s="155" t="s">
        <v>37</v>
      </c>
      <c r="F35" s="157">
        <v>3000</v>
      </c>
      <c r="G35" s="157">
        <v>12000</v>
      </c>
    </row>
    <row r="36" spans="1:11" ht="12.75" customHeight="1" x14ac:dyDescent="0.25">
      <c r="A36" s="10"/>
      <c r="B36" s="112" t="s">
        <v>47</v>
      </c>
      <c r="C36" s="155" t="s">
        <v>86</v>
      </c>
      <c r="D36" s="156">
        <v>3</v>
      </c>
      <c r="E36" s="155" t="s">
        <v>48</v>
      </c>
      <c r="F36" s="157">
        <v>4800</v>
      </c>
      <c r="G36" s="157">
        <v>14400</v>
      </c>
    </row>
    <row r="37" spans="1:11" ht="12.75" customHeight="1" x14ac:dyDescent="0.25">
      <c r="A37" s="4"/>
      <c r="B37" s="20" t="s">
        <v>49</v>
      </c>
      <c r="C37" s="145"/>
      <c r="D37" s="145"/>
      <c r="E37" s="145"/>
      <c r="F37" s="146"/>
      <c r="G37" s="146">
        <f>SUM(G35:G36)</f>
        <v>26400</v>
      </c>
    </row>
    <row r="38" spans="1:11" ht="12" customHeight="1" x14ac:dyDescent="0.25">
      <c r="A38" s="2"/>
      <c r="B38" s="21"/>
      <c r="C38" s="22"/>
      <c r="D38" s="22"/>
      <c r="E38" s="22"/>
      <c r="F38" s="23"/>
      <c r="G38" s="23"/>
    </row>
    <row r="39" spans="1:11" ht="12" customHeight="1" x14ac:dyDescent="0.25">
      <c r="A39" s="4"/>
      <c r="B39" s="19" t="s">
        <v>50</v>
      </c>
      <c r="C39" s="127"/>
      <c r="D39" s="128"/>
      <c r="E39" s="128"/>
      <c r="F39" s="76"/>
      <c r="G39" s="76"/>
    </row>
    <row r="40" spans="1:11" ht="24" customHeight="1" x14ac:dyDescent="0.25">
      <c r="A40" s="4"/>
      <c r="B40" s="135" t="s">
        <v>45</v>
      </c>
      <c r="C40" s="135" t="s">
        <v>51</v>
      </c>
      <c r="D40" s="135" t="s">
        <v>52</v>
      </c>
      <c r="E40" s="135" t="s">
        <v>28</v>
      </c>
      <c r="F40" s="134" t="s">
        <v>29</v>
      </c>
      <c r="G40" s="134" t="s">
        <v>30</v>
      </c>
      <c r="K40" s="73"/>
    </row>
    <row r="41" spans="1:11" ht="37.15" customHeight="1" x14ac:dyDescent="0.25">
      <c r="A41" s="37"/>
      <c r="B41" s="136" t="s">
        <v>53</v>
      </c>
      <c r="C41" s="137" t="s">
        <v>32</v>
      </c>
      <c r="D41" s="137">
        <v>3</v>
      </c>
      <c r="E41" s="137" t="s">
        <v>54</v>
      </c>
      <c r="F41" s="138">
        <v>3000</v>
      </c>
      <c r="G41" s="138">
        <v>9000</v>
      </c>
      <c r="K41" s="73"/>
    </row>
    <row r="42" spans="1:11" ht="13.5" customHeight="1" x14ac:dyDescent="0.25">
      <c r="A42" s="4"/>
      <c r="B42" s="20" t="s">
        <v>55</v>
      </c>
      <c r="C42" s="132"/>
      <c r="D42" s="132"/>
      <c r="E42" s="132"/>
      <c r="F42" s="77"/>
      <c r="G42" s="77">
        <f>SUM(G41:G41)</f>
        <v>9000</v>
      </c>
    </row>
    <row r="43" spans="1:11" ht="12" customHeight="1" x14ac:dyDescent="0.25">
      <c r="A43" s="2"/>
      <c r="B43" s="21"/>
      <c r="C43" s="22"/>
      <c r="D43" s="22"/>
      <c r="E43" s="22"/>
      <c r="F43" s="23"/>
      <c r="G43" s="23"/>
    </row>
    <row r="44" spans="1:11" ht="12" customHeight="1" x14ac:dyDescent="0.25">
      <c r="A44" s="2"/>
      <c r="B44" s="40"/>
      <c r="C44" s="40"/>
      <c r="D44" s="40"/>
      <c r="E44" s="40"/>
      <c r="F44" s="41"/>
      <c r="G44" s="41"/>
    </row>
    <row r="45" spans="1:11" ht="12" customHeight="1" x14ac:dyDescent="0.25">
      <c r="A45" s="37"/>
      <c r="B45" s="42" t="s">
        <v>56</v>
      </c>
      <c r="C45" s="43"/>
      <c r="D45" s="43"/>
      <c r="E45" s="43"/>
      <c r="F45" s="78"/>
      <c r="G45" s="79">
        <f>G25+G31+G37+G42</f>
        <v>65400</v>
      </c>
      <c r="H45" s="74"/>
    </row>
    <row r="46" spans="1:11" ht="12" customHeight="1" x14ac:dyDescent="0.25">
      <c r="A46" s="37"/>
      <c r="B46" s="44" t="s">
        <v>57</v>
      </c>
      <c r="C46" s="25"/>
      <c r="D46" s="25"/>
      <c r="E46" s="25"/>
      <c r="F46" s="80"/>
      <c r="G46" s="81">
        <f>G45*0.05</f>
        <v>3270</v>
      </c>
    </row>
    <row r="47" spans="1:11" ht="12" customHeight="1" x14ac:dyDescent="0.25">
      <c r="A47" s="37"/>
      <c r="B47" s="45" t="s">
        <v>58</v>
      </c>
      <c r="C47" s="24"/>
      <c r="D47" s="24"/>
      <c r="E47" s="24"/>
      <c r="F47" s="82"/>
      <c r="G47" s="83">
        <f>G46+G45</f>
        <v>68670</v>
      </c>
    </row>
    <row r="48" spans="1:11" ht="12" customHeight="1" x14ac:dyDescent="0.25">
      <c r="A48" s="37"/>
      <c r="B48" s="44" t="s">
        <v>59</v>
      </c>
      <c r="C48" s="25"/>
      <c r="D48" s="25"/>
      <c r="E48" s="25"/>
      <c r="F48" s="80"/>
      <c r="G48" s="81">
        <f>G12</f>
        <v>105000</v>
      </c>
    </row>
    <row r="49" spans="1:8" ht="12" customHeight="1" x14ac:dyDescent="0.25">
      <c r="A49" s="37"/>
      <c r="B49" s="46" t="s">
        <v>60</v>
      </c>
      <c r="C49" s="110"/>
      <c r="D49" s="110"/>
      <c r="E49" s="110"/>
      <c r="F49" s="111"/>
      <c r="G49" s="111">
        <f>G48-G47</f>
        <v>36330</v>
      </c>
      <c r="H49" s="75"/>
    </row>
    <row r="50" spans="1:8" ht="12" customHeight="1" x14ac:dyDescent="0.25">
      <c r="A50" s="37"/>
      <c r="B50" s="38" t="s">
        <v>61</v>
      </c>
      <c r="C50" s="39"/>
      <c r="D50" s="39"/>
      <c r="E50" s="39"/>
      <c r="F50" s="84"/>
      <c r="G50" s="85"/>
    </row>
    <row r="51" spans="1:8" ht="12.75" customHeight="1" thickBot="1" x14ac:dyDescent="0.3">
      <c r="A51" s="37"/>
      <c r="B51" s="47"/>
      <c r="C51" s="39"/>
      <c r="D51" s="39"/>
      <c r="E51" s="39"/>
      <c r="F51" s="84"/>
      <c r="G51" s="85"/>
    </row>
    <row r="52" spans="1:8" ht="12" customHeight="1" x14ac:dyDescent="0.25">
      <c r="A52" s="37"/>
      <c r="B52" s="59" t="s">
        <v>62</v>
      </c>
      <c r="C52" s="60"/>
      <c r="D52" s="60"/>
      <c r="E52" s="60"/>
      <c r="F52" s="86"/>
      <c r="G52" s="85"/>
    </row>
    <row r="53" spans="1:8" ht="12" customHeight="1" x14ac:dyDescent="0.25">
      <c r="A53" s="37"/>
      <c r="B53" s="61" t="s">
        <v>63</v>
      </c>
      <c r="C53" s="36"/>
      <c r="D53" s="36"/>
      <c r="E53" s="36"/>
      <c r="F53" s="87"/>
      <c r="G53" s="85"/>
    </row>
    <row r="54" spans="1:8" ht="12" customHeight="1" x14ac:dyDescent="0.25">
      <c r="A54" s="37"/>
      <c r="B54" s="61" t="s">
        <v>64</v>
      </c>
      <c r="C54" s="36"/>
      <c r="D54" s="36"/>
      <c r="E54" s="36"/>
      <c r="F54" s="87"/>
      <c r="G54" s="85"/>
    </row>
    <row r="55" spans="1:8" ht="12" customHeight="1" x14ac:dyDescent="0.25">
      <c r="A55" s="37"/>
      <c r="B55" s="61" t="s">
        <v>65</v>
      </c>
      <c r="C55" s="36"/>
      <c r="D55" s="36"/>
      <c r="E55" s="36"/>
      <c r="F55" s="87"/>
      <c r="G55" s="85"/>
    </row>
    <row r="56" spans="1:8" ht="12" customHeight="1" x14ac:dyDescent="0.25">
      <c r="A56" s="37"/>
      <c r="B56" s="61" t="s">
        <v>66</v>
      </c>
      <c r="C56" s="36"/>
      <c r="D56" s="36"/>
      <c r="E56" s="36"/>
      <c r="F56" s="87"/>
      <c r="G56" s="85"/>
    </row>
    <row r="57" spans="1:8" ht="12" customHeight="1" x14ac:dyDescent="0.25">
      <c r="A57" s="37"/>
      <c r="B57" s="61" t="s">
        <v>67</v>
      </c>
      <c r="C57" s="36"/>
      <c r="D57" s="36"/>
      <c r="E57" s="36"/>
      <c r="F57" s="87"/>
      <c r="G57" s="85"/>
    </row>
    <row r="58" spans="1:8" ht="12.75" customHeight="1" thickBot="1" x14ac:dyDescent="0.3">
      <c r="A58" s="37"/>
      <c r="B58" s="62" t="s">
        <v>68</v>
      </c>
      <c r="C58" s="63"/>
      <c r="D58" s="63"/>
      <c r="E58" s="63"/>
      <c r="F58" s="88"/>
      <c r="G58" s="85"/>
    </row>
    <row r="59" spans="1:8" ht="12.75" customHeight="1" x14ac:dyDescent="0.25">
      <c r="A59" s="37"/>
      <c r="B59" s="57"/>
      <c r="C59" s="36"/>
      <c r="D59" s="36"/>
      <c r="E59" s="36"/>
      <c r="F59" s="89"/>
      <c r="G59" s="85"/>
    </row>
    <row r="60" spans="1:8" ht="15" customHeight="1" thickBot="1" x14ac:dyDescent="0.3">
      <c r="A60" s="37"/>
      <c r="B60" s="113" t="s">
        <v>69</v>
      </c>
      <c r="C60" s="114"/>
      <c r="D60" s="56"/>
      <c r="E60" s="27"/>
      <c r="F60" s="90"/>
      <c r="G60" s="85"/>
    </row>
    <row r="61" spans="1:8" ht="12" customHeight="1" x14ac:dyDescent="0.25">
      <c r="A61" s="37"/>
      <c r="B61" s="49" t="s">
        <v>70</v>
      </c>
      <c r="C61" s="28" t="s">
        <v>71</v>
      </c>
      <c r="D61" s="50" t="s">
        <v>72</v>
      </c>
      <c r="E61" s="27"/>
      <c r="F61" s="90"/>
      <c r="G61" s="85"/>
    </row>
    <row r="62" spans="1:8" ht="12" customHeight="1" x14ac:dyDescent="0.25">
      <c r="A62" s="37"/>
      <c r="B62" s="51" t="s">
        <v>73</v>
      </c>
      <c r="C62" s="29">
        <v>21600</v>
      </c>
      <c r="D62" s="52">
        <f>(C62/C68)</f>
        <v>0.31454783748361731</v>
      </c>
      <c r="E62" s="27"/>
      <c r="F62" s="90"/>
      <c r="G62" s="85"/>
    </row>
    <row r="63" spans="1:8" ht="12" customHeight="1" x14ac:dyDescent="0.25">
      <c r="A63" s="37"/>
      <c r="B63" s="51" t="s">
        <v>74</v>
      </c>
      <c r="C63" s="30">
        <v>0</v>
      </c>
      <c r="D63" s="52">
        <v>0</v>
      </c>
      <c r="E63" s="27"/>
      <c r="F63" s="90"/>
      <c r="G63" s="85"/>
    </row>
    <row r="64" spans="1:8" ht="12" customHeight="1" x14ac:dyDescent="0.25">
      <c r="A64" s="37"/>
      <c r="B64" s="51" t="s">
        <v>75</v>
      </c>
      <c r="C64" s="29">
        <v>8400</v>
      </c>
      <c r="D64" s="52">
        <f>(C64/C68)</f>
        <v>0.12232415902140673</v>
      </c>
      <c r="E64" s="27"/>
      <c r="F64" s="90"/>
      <c r="G64" s="85"/>
    </row>
    <row r="65" spans="1:7" ht="12" customHeight="1" x14ac:dyDescent="0.25">
      <c r="A65" s="37"/>
      <c r="B65" s="51" t="s">
        <v>45</v>
      </c>
      <c r="C65" s="29">
        <v>26400</v>
      </c>
      <c r="D65" s="52">
        <f>(C65/C68)</f>
        <v>0.38444735692442117</v>
      </c>
      <c r="E65" s="27"/>
      <c r="F65" s="90"/>
      <c r="G65" s="85"/>
    </row>
    <row r="66" spans="1:7" ht="12" customHeight="1" x14ac:dyDescent="0.25">
      <c r="A66" s="37"/>
      <c r="B66" s="51" t="s">
        <v>50</v>
      </c>
      <c r="C66" s="31">
        <v>9000</v>
      </c>
      <c r="D66" s="52">
        <f>(C66/C68)</f>
        <v>0.13106159895150721</v>
      </c>
      <c r="E66" s="33"/>
      <c r="F66" s="91"/>
      <c r="G66" s="85"/>
    </row>
    <row r="67" spans="1:7" ht="12" customHeight="1" x14ac:dyDescent="0.25">
      <c r="A67" s="37"/>
      <c r="B67" s="51" t="s">
        <v>76</v>
      </c>
      <c r="C67" s="31">
        <v>3270</v>
      </c>
      <c r="D67" s="52">
        <f>(C67/C68)</f>
        <v>4.7619047619047616E-2</v>
      </c>
      <c r="E67" s="33"/>
      <c r="F67" s="91"/>
      <c r="G67" s="85"/>
    </row>
    <row r="68" spans="1:7" ht="12.75" customHeight="1" thickBot="1" x14ac:dyDescent="0.3">
      <c r="A68" s="37"/>
      <c r="B68" s="53" t="s">
        <v>77</v>
      </c>
      <c r="C68" s="54">
        <f>SUM(C62:C67)</f>
        <v>68670</v>
      </c>
      <c r="D68" s="55">
        <f>SUM(D62:D67)</f>
        <v>1</v>
      </c>
      <c r="E68" s="33"/>
      <c r="F68" s="91"/>
      <c r="G68" s="85"/>
    </row>
    <row r="69" spans="1:7" ht="12" customHeight="1" x14ac:dyDescent="0.25">
      <c r="A69" s="37"/>
      <c r="B69" s="47"/>
      <c r="C69" s="39"/>
      <c r="D69" s="39"/>
      <c r="E69" s="39"/>
      <c r="F69" s="39"/>
      <c r="G69" s="34"/>
    </row>
    <row r="70" spans="1:7" ht="12.75" customHeight="1" x14ac:dyDescent="0.25">
      <c r="A70" s="37"/>
      <c r="B70" s="48"/>
      <c r="C70" s="39"/>
      <c r="D70" s="39"/>
      <c r="E70" s="39"/>
      <c r="F70" s="39"/>
      <c r="G70" s="34"/>
    </row>
    <row r="71" spans="1:7" ht="12" customHeight="1" thickBot="1" x14ac:dyDescent="0.3">
      <c r="A71" s="26"/>
      <c r="B71" s="65"/>
      <c r="C71" s="66" t="s">
        <v>78</v>
      </c>
      <c r="D71" s="67"/>
      <c r="E71" s="68"/>
      <c r="F71" s="32"/>
      <c r="G71" s="34"/>
    </row>
    <row r="72" spans="1:7" ht="12" customHeight="1" x14ac:dyDescent="0.25">
      <c r="A72" s="37"/>
      <c r="B72" s="69" t="s">
        <v>79</v>
      </c>
      <c r="C72" s="70">
        <v>30</v>
      </c>
      <c r="D72" s="70">
        <v>25</v>
      </c>
      <c r="E72" s="71">
        <v>35</v>
      </c>
      <c r="F72" s="64"/>
      <c r="G72" s="35"/>
    </row>
    <row r="73" spans="1:7" ht="12.75" customHeight="1" thickBot="1" x14ac:dyDescent="0.3">
      <c r="A73" s="37"/>
      <c r="B73" s="53" t="s">
        <v>80</v>
      </c>
      <c r="C73" s="54">
        <f>(G47/C72)</f>
        <v>2289</v>
      </c>
      <c r="D73" s="54">
        <f>(G47/D72)</f>
        <v>2746.8</v>
      </c>
      <c r="E73" s="72">
        <f>(G47/E72)</f>
        <v>1962</v>
      </c>
      <c r="F73" s="64"/>
      <c r="G73" s="35"/>
    </row>
    <row r="74" spans="1:7" ht="15.6" customHeight="1" x14ac:dyDescent="0.25">
      <c r="A74" s="37"/>
      <c r="B74" s="58" t="s">
        <v>81</v>
      </c>
      <c r="C74" s="36"/>
      <c r="D74" s="36"/>
      <c r="E74" s="36"/>
      <c r="F74" s="36"/>
      <c r="G74" s="36"/>
    </row>
  </sheetData>
  <mergeCells count="8">
    <mergeCell ref="B60:C6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2021-04-04T17:51:42Z</dcterms:modified>
  <cp:category/>
  <cp:contentStatus/>
</cp:coreProperties>
</file>