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herrera\Desktop\Fichas técnicas 2021\Yungay\"/>
    </mc:Choice>
  </mc:AlternateContent>
  <bookViews>
    <workbookView xWindow="-105" yWindow="-105" windowWidth="23250" windowHeight="12570"/>
  </bookViews>
  <sheets>
    <sheet name="BOVINOS DE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40" i="1"/>
  <c r="G41" i="1"/>
  <c r="G42" i="1"/>
  <c r="G43" i="1"/>
  <c r="G45" i="1"/>
  <c r="G46" i="1"/>
  <c r="G47" i="1"/>
  <c r="G21" i="1"/>
  <c r="G22" i="1"/>
  <c r="C76" i="1" l="1"/>
  <c r="G38" i="1" l="1"/>
  <c r="G11" i="1"/>
  <c r="G48" i="1" l="1"/>
  <c r="C75" i="1" s="1"/>
  <c r="G52" i="1" l="1"/>
  <c r="G53" i="1" s="1"/>
  <c r="G20" i="1"/>
  <c r="G58" i="1"/>
  <c r="G23" i="1" l="1"/>
  <c r="C72" i="1" s="1"/>
  <c r="G33" i="1"/>
  <c r="G55" i="1" l="1"/>
  <c r="G56" i="1" s="1"/>
  <c r="G57" i="1" l="1"/>
  <c r="D83" i="1" s="1"/>
  <c r="C77" i="1"/>
  <c r="E83" i="1" l="1"/>
  <c r="C83" i="1"/>
  <c r="G59" i="1"/>
  <c r="C78" i="1"/>
  <c r="D77" i="1" s="1"/>
  <c r="D75" i="1" l="1"/>
  <c r="D74" i="1"/>
  <c r="D76" i="1"/>
  <c r="D72" i="1"/>
  <c r="D78" i="1" l="1"/>
</calcChain>
</file>

<file path=xl/sharedStrings.xml><?xml version="1.0" encoding="utf-8"?>
<sst xmlns="http://schemas.openxmlformats.org/spreadsheetml/2006/main" count="134" uniqueCount="97">
  <si>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</si>
  <si>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</si>
  <si>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</si>
  <si>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</si>
  <si>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</si>
  <si>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</si>
  <si>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</si>
  <si>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</si>
  <si>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</si>
  <si>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</si>
  <si>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</si>
  <si>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</si>
  <si>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</si>
  <si>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</si>
  <si>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</si>
  <si>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</si>
  <si>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</si>
  <si>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</si>
  <si>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</si>
  <si>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</si>
  <si>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</si>
  <si>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</si>
  <si>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</si>
  <si>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</si>
  <si>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</si>
  <si>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</si>
  <si>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</si>
  <si>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</si>
  <si>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</si>
  <si>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</si>
  <si>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</si>
  <si>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</si>
  <si>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</si>
  <si>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</si>
  <si>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</si>
  <si>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</si>
  <si>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</si>
  <si>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</si>
  <si>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</si>
  <si>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</si>
  <si>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</si>
  <si>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</si>
  <si>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</si>
  <si>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</si>
  <si>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</si>
  <si>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</si>
  <si>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</si>
  <si>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</si>
  <si>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</si>
  <si>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</si>
  <si>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</si>
  <si>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</si>
  <si>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</si>
  <si>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</si>
  <si>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</si>
  <si>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BOVINOS DE CARNE</t>
  </si>
  <si>
    <t>CRIOLLOS</t>
  </si>
  <si>
    <t>ÑUBLE</t>
  </si>
  <si>
    <t>PRECIO ESPERADO ($/KG)</t>
  </si>
  <si>
    <t>VENTA EN FERIA</t>
  </si>
  <si>
    <t>SEQUIA</t>
  </si>
  <si>
    <t>Asistencia veterinaria</t>
  </si>
  <si>
    <t>anual</t>
  </si>
  <si>
    <t>global</t>
  </si>
  <si>
    <t>FARMACOS</t>
  </si>
  <si>
    <t>ALIMENTACION</t>
  </si>
  <si>
    <t>Costo unitario ($/kg) (*)</t>
  </si>
  <si>
    <t>DICIEMBRE</t>
  </si>
  <si>
    <t>MEDIO</t>
  </si>
  <si>
    <t>YUNGAY</t>
  </si>
  <si>
    <t>PEMUCO, YUNGAY</t>
  </si>
  <si>
    <t>Manejo plantel (7 animales)</t>
  </si>
  <si>
    <t>Mantencion cercos y corrales</t>
  </si>
  <si>
    <t xml:space="preserve">Sales minerales </t>
  </si>
  <si>
    <t xml:space="preserve">Fardos </t>
  </si>
  <si>
    <t>marzo</t>
  </si>
  <si>
    <t>ene - dic</t>
  </si>
  <si>
    <t>SEPT, DIC</t>
  </si>
  <si>
    <t>Acarreo de insumos</t>
  </si>
  <si>
    <t>Exámen coproparasitario</t>
  </si>
  <si>
    <t>u</t>
  </si>
  <si>
    <t>cc</t>
  </si>
  <si>
    <t>marzo, septiembre</t>
  </si>
  <si>
    <t xml:space="preserve">Ivomec F </t>
  </si>
  <si>
    <t>Clostribac 8</t>
  </si>
  <si>
    <t>Vacuna carbunclo bacteriano</t>
  </si>
  <si>
    <t>diciembre</t>
  </si>
  <si>
    <t>Fertilización praderas N</t>
  </si>
  <si>
    <t>Kg</t>
  </si>
  <si>
    <t>septiembre</t>
  </si>
  <si>
    <t>DIIO Bovino</t>
  </si>
  <si>
    <t>Exámen brucelosis,
tuberculosis, leucosis</t>
  </si>
  <si>
    <t>RENDIMIENTO KG/plantel</t>
  </si>
  <si>
    <t>COSTOS DIRECTOS DE PRODUCCIÓN POR PLANTEL (7 UA) (INCLUYE IVA)</t>
  </si>
  <si>
    <t>ESCENARIOS COSTO UNITARIO  ($/kg)</t>
  </si>
  <si>
    <t>Rendimiento (kg/plantel)</t>
  </si>
  <si>
    <t>$/plantel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</si>
</sst>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19" fillId="0" borderId="0" applyFont="0" applyFill="0" applyBorder="0" applyAlignment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7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6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6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7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7" fontId="13" fillId="8" borderId="36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49" fontId="4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1" fontId="4" fillId="2" borderId="5" xfId="1" applyFont="1" applyFill="1" applyBorder="1" applyAlignment="1">
      <alignment horizontal="left" vertical="center" wrapText="1"/>
    </xf>
    <xf numFmtId="41" fontId="4" fillId="2" borderId="5" xfId="1" applyFont="1" applyFill="1" applyBorder="1" applyAlignment="1"/>
    <xf numFmtId="0" fontId="8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left" wrapText="1"/>
    </xf>
    <xf numFmtId="41" fontId="4" fillId="2" borderId="5" xfId="1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wrapText="1"/>
    </xf>
    <xf numFmtId="0" fontId="4" fillId="2" borderId="5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781049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84"/>
  <sheetViews>
    <sheetView showGridLines="0" tabSelected="1" zoomScaleNormal="100" workbookViewId="0">
      <selection activeCell="G60" sqref="G60"/>
    </sheetView>
  </sheetViews>
  <sheetFormatPr baseColWidth="10" defaultColWidth="10.85546875" defaultRowHeight="11.25" customHeight="1" x14ac:dyDescent="0.25"/>
  <cols>
    <col min="2" max="2" width="17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2:7" ht="15" customHeight="1" x14ac:dyDescent="0.25">
      <c r="B1" s="2"/>
      <c r="C1" s="2"/>
      <c r="D1" s="2"/>
      <c r="E1" s="2"/>
      <c r="F1" s="2"/>
      <c r="G1" s="2"/>
    </row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3"/>
      <c r="C7" s="4"/>
      <c r="D7" s="2"/>
      <c r="E7" s="4"/>
      <c r="F7" s="4"/>
      <c r="G7" s="4"/>
    </row>
    <row r="8" spans="2:7" ht="12" customHeight="1" x14ac:dyDescent="0.25">
      <c r="B8" s="5" t="s">
        <v>0</v>
      </c>
      <c r="C8" s="125" t="s">
        <v>55</v>
      </c>
      <c r="D8" s="126"/>
      <c r="E8" s="156" t="s">
        <v>92</v>
      </c>
      <c r="F8" s="157"/>
      <c r="G8" s="127">
        <v>1150</v>
      </c>
    </row>
    <row r="9" spans="2:7" ht="38.25" customHeight="1" x14ac:dyDescent="0.25">
      <c r="B9" s="6" t="s">
        <v>1</v>
      </c>
      <c r="C9" s="7" t="s">
        <v>56</v>
      </c>
      <c r="D9" s="128"/>
      <c r="E9" s="154" t="s">
        <v>2</v>
      </c>
      <c r="F9" s="155"/>
      <c r="G9" s="129" t="s">
        <v>67</v>
      </c>
    </row>
    <row r="10" spans="2:7" ht="18" customHeight="1" x14ac:dyDescent="0.25">
      <c r="B10" s="6" t="s">
        <v>3</v>
      </c>
      <c r="C10" s="129" t="s">
        <v>68</v>
      </c>
      <c r="D10" s="128"/>
      <c r="E10" s="154" t="s">
        <v>58</v>
      </c>
      <c r="F10" s="155"/>
      <c r="G10" s="130">
        <v>1700</v>
      </c>
    </row>
    <row r="11" spans="2:7" ht="11.25" customHeight="1" x14ac:dyDescent="0.25">
      <c r="B11" s="6" t="s">
        <v>4</v>
      </c>
      <c r="C11" s="131" t="s">
        <v>57</v>
      </c>
      <c r="D11" s="128"/>
      <c r="E11" s="132" t="s">
        <v>5</v>
      </c>
      <c r="F11" s="133"/>
      <c r="G11" s="134">
        <f>(G8*G10)</f>
        <v>1955000</v>
      </c>
    </row>
    <row r="12" spans="2:7" ht="11.25" customHeight="1" x14ac:dyDescent="0.25">
      <c r="B12" s="6" t="s">
        <v>6</v>
      </c>
      <c r="C12" s="129" t="s">
        <v>69</v>
      </c>
      <c r="D12" s="128"/>
      <c r="E12" s="154" t="s">
        <v>7</v>
      </c>
      <c r="F12" s="155"/>
      <c r="G12" s="129" t="s">
        <v>59</v>
      </c>
    </row>
    <row r="13" spans="2:7" ht="13.5" customHeight="1" x14ac:dyDescent="0.25">
      <c r="B13" s="6" t="s">
        <v>8</v>
      </c>
      <c r="C13" s="129" t="s">
        <v>70</v>
      </c>
      <c r="D13" s="128"/>
      <c r="E13" s="154" t="s">
        <v>9</v>
      </c>
      <c r="F13" s="155"/>
      <c r="G13" s="129" t="s">
        <v>77</v>
      </c>
    </row>
    <row r="14" spans="2:7" ht="25.5" customHeight="1" x14ac:dyDescent="0.25">
      <c r="B14" s="6" t="s">
        <v>10</v>
      </c>
      <c r="C14" s="135">
        <v>44211</v>
      </c>
      <c r="D14" s="128"/>
      <c r="E14" s="158" t="s">
        <v>11</v>
      </c>
      <c r="F14" s="159"/>
      <c r="G14" s="131" t="s">
        <v>60</v>
      </c>
    </row>
    <row r="15" spans="2:7" ht="12" customHeight="1" x14ac:dyDescent="0.25">
      <c r="B15" s="12"/>
      <c r="C15" s="13"/>
      <c r="D15" s="14"/>
      <c r="E15" s="15"/>
      <c r="F15" s="15"/>
      <c r="G15" s="16"/>
    </row>
    <row r="16" spans="2:7" ht="12" customHeight="1" x14ac:dyDescent="0.25">
      <c r="B16" s="160" t="s">
        <v>93</v>
      </c>
      <c r="C16" s="161"/>
      <c r="D16" s="161"/>
      <c r="E16" s="161"/>
      <c r="F16" s="161"/>
      <c r="G16" s="161"/>
    </row>
    <row r="17" spans="2:7" ht="12" customHeight="1" x14ac:dyDescent="0.25">
      <c r="B17" s="17"/>
      <c r="C17" s="18"/>
      <c r="D17" s="18"/>
      <c r="E17" s="18"/>
      <c r="F17" s="19"/>
      <c r="G17" s="19"/>
    </row>
    <row r="18" spans="2:7" ht="12" customHeight="1" x14ac:dyDescent="0.25">
      <c r="B18" s="20" t="s">
        <v>12</v>
      </c>
      <c r="C18" s="21"/>
      <c r="D18" s="22"/>
      <c r="E18" s="22"/>
      <c r="F18" s="22"/>
      <c r="G18" s="22"/>
    </row>
    <row r="19" spans="2:7" ht="24" customHeight="1" x14ac:dyDescent="0.25">
      <c r="B19" s="23" t="s">
        <v>13</v>
      </c>
      <c r="C19" s="23" t="s">
        <v>14</v>
      </c>
      <c r="D19" s="23" t="s">
        <v>15</v>
      </c>
      <c r="E19" s="23" t="s">
        <v>16</v>
      </c>
      <c r="F19" s="23" t="s">
        <v>17</v>
      </c>
      <c r="G19" s="23" t="s">
        <v>18</v>
      </c>
    </row>
    <row r="20" spans="2:7" ht="12.75" customHeight="1" x14ac:dyDescent="0.25">
      <c r="B20" s="137" t="s">
        <v>61</v>
      </c>
      <c r="C20" s="7" t="s">
        <v>19</v>
      </c>
      <c r="D20" s="136">
        <v>3</v>
      </c>
      <c r="E20" s="137" t="s">
        <v>62</v>
      </c>
      <c r="F20" s="134">
        <v>50000</v>
      </c>
      <c r="G20" s="134">
        <f>(D20*F20)</f>
        <v>150000</v>
      </c>
    </row>
    <row r="21" spans="2:7" ht="12.75" customHeight="1" x14ac:dyDescent="0.25">
      <c r="B21" s="137" t="s">
        <v>72</v>
      </c>
      <c r="C21" s="7" t="s">
        <v>19</v>
      </c>
      <c r="D21" s="136">
        <v>3</v>
      </c>
      <c r="E21" s="137" t="s">
        <v>62</v>
      </c>
      <c r="F21" s="134">
        <v>16500</v>
      </c>
      <c r="G21" s="134">
        <f t="shared" ref="G21:G22" si="0">(D21*F21)</f>
        <v>49500</v>
      </c>
    </row>
    <row r="22" spans="2:7" ht="25.5" customHeight="1" x14ac:dyDescent="0.25">
      <c r="B22" s="137" t="s">
        <v>71</v>
      </c>
      <c r="C22" s="7" t="s">
        <v>19</v>
      </c>
      <c r="D22" s="136">
        <v>24</v>
      </c>
      <c r="E22" s="137" t="s">
        <v>62</v>
      </c>
      <c r="F22" s="134">
        <v>16500</v>
      </c>
      <c r="G22" s="134">
        <f t="shared" si="0"/>
        <v>396000</v>
      </c>
    </row>
    <row r="23" spans="2:7" ht="12.75" customHeight="1" x14ac:dyDescent="0.25">
      <c r="B23" s="26" t="s">
        <v>20</v>
      </c>
      <c r="C23" s="27"/>
      <c r="D23" s="27"/>
      <c r="E23" s="27"/>
      <c r="F23" s="28"/>
      <c r="G23" s="29">
        <f>SUM(G20:G22)</f>
        <v>595500</v>
      </c>
    </row>
    <row r="24" spans="2:7" ht="12" customHeight="1" x14ac:dyDescent="0.25">
      <c r="B24" s="17"/>
      <c r="C24" s="19"/>
      <c r="D24" s="19"/>
      <c r="E24" s="19"/>
      <c r="F24" s="30"/>
      <c r="G24" s="30"/>
    </row>
    <row r="25" spans="2:7" ht="12" customHeight="1" x14ac:dyDescent="0.25">
      <c r="B25" s="31" t="s">
        <v>21</v>
      </c>
      <c r="C25" s="32"/>
      <c r="D25" s="33"/>
      <c r="E25" s="33"/>
      <c r="F25" s="34"/>
      <c r="G25" s="34"/>
    </row>
    <row r="26" spans="2:7" ht="24" customHeight="1" x14ac:dyDescent="0.25">
      <c r="B26" s="35" t="s">
        <v>13</v>
      </c>
      <c r="C26" s="36" t="s">
        <v>14</v>
      </c>
      <c r="D26" s="36" t="s">
        <v>15</v>
      </c>
      <c r="E26" s="35" t="s">
        <v>16</v>
      </c>
      <c r="F26" s="36" t="s">
        <v>17</v>
      </c>
      <c r="G26" s="35" t="s">
        <v>18</v>
      </c>
    </row>
    <row r="27" spans="2:7" ht="12" customHeight="1" x14ac:dyDescent="0.25">
      <c r="B27" s="37"/>
      <c r="C27" s="38"/>
      <c r="D27" s="38"/>
      <c r="E27" s="38"/>
      <c r="F27" s="37"/>
      <c r="G27" s="37"/>
    </row>
    <row r="28" spans="2:7" ht="12" customHeight="1" x14ac:dyDescent="0.25">
      <c r="B28" s="39" t="s">
        <v>22</v>
      </c>
      <c r="C28" s="40"/>
      <c r="D28" s="40"/>
      <c r="E28" s="40"/>
      <c r="F28" s="41"/>
      <c r="G28" s="41"/>
    </row>
    <row r="29" spans="2:7" ht="12" customHeight="1" x14ac:dyDescent="0.25">
      <c r="B29" s="42"/>
      <c r="C29" s="43"/>
      <c r="D29" s="43"/>
      <c r="E29" s="43"/>
      <c r="F29" s="44"/>
      <c r="G29" s="44"/>
    </row>
    <row r="30" spans="2:7" ht="12" customHeight="1" x14ac:dyDescent="0.25">
      <c r="B30" s="31" t="s">
        <v>23</v>
      </c>
      <c r="C30" s="32"/>
      <c r="D30" s="33"/>
      <c r="E30" s="33"/>
      <c r="F30" s="34"/>
      <c r="G30" s="34"/>
    </row>
    <row r="31" spans="2:7" ht="24" customHeight="1" x14ac:dyDescent="0.25">
      <c r="B31" s="45" t="s">
        <v>13</v>
      </c>
      <c r="C31" s="45" t="s">
        <v>14</v>
      </c>
      <c r="D31" s="45" t="s">
        <v>15</v>
      </c>
      <c r="E31" s="45" t="s">
        <v>16</v>
      </c>
      <c r="F31" s="46" t="s">
        <v>17</v>
      </c>
      <c r="G31" s="45" t="s">
        <v>18</v>
      </c>
    </row>
    <row r="32" spans="2:7" ht="12.75" customHeight="1" x14ac:dyDescent="0.25">
      <c r="B32" s="8"/>
      <c r="C32" s="24"/>
      <c r="D32" s="25"/>
      <c r="E32" s="9"/>
      <c r="F32" s="11"/>
      <c r="G32" s="11"/>
    </row>
    <row r="33" spans="2:11" ht="12.75" customHeight="1" x14ac:dyDescent="0.25">
      <c r="B33" s="47" t="s">
        <v>24</v>
      </c>
      <c r="C33" s="48"/>
      <c r="D33" s="48"/>
      <c r="E33" s="48"/>
      <c r="F33" s="49"/>
      <c r="G33" s="50">
        <f>SUM(G32:G32)</f>
        <v>0</v>
      </c>
    </row>
    <row r="34" spans="2:11" ht="12" customHeight="1" x14ac:dyDescent="0.25">
      <c r="B34" s="42"/>
      <c r="C34" s="43"/>
      <c r="D34" s="43"/>
      <c r="E34" s="43"/>
      <c r="F34" s="44"/>
      <c r="G34" s="44"/>
    </row>
    <row r="35" spans="2:11" ht="12" customHeight="1" x14ac:dyDescent="0.25">
      <c r="B35" s="31" t="s">
        <v>25</v>
      </c>
      <c r="C35" s="32"/>
      <c r="D35" s="33"/>
      <c r="E35" s="33"/>
      <c r="F35" s="34"/>
      <c r="G35" s="34"/>
    </row>
    <row r="36" spans="2:11" ht="24" customHeight="1" x14ac:dyDescent="0.25">
      <c r="B36" s="46" t="s">
        <v>26</v>
      </c>
      <c r="C36" s="46" t="s">
        <v>27</v>
      </c>
      <c r="D36" s="46" t="s">
        <v>28</v>
      </c>
      <c r="E36" s="46" t="s">
        <v>16</v>
      </c>
      <c r="F36" s="46" t="s">
        <v>17</v>
      </c>
      <c r="G36" s="46" t="s">
        <v>18</v>
      </c>
      <c r="K36" s="123"/>
    </row>
    <row r="37" spans="2:11" ht="12.75" customHeight="1" x14ac:dyDescent="0.25">
      <c r="B37" s="51" t="s">
        <v>64</v>
      </c>
      <c r="C37" s="141"/>
      <c r="D37" s="147"/>
      <c r="E37" s="52"/>
      <c r="F37" s="52"/>
      <c r="G37" s="52"/>
      <c r="K37" s="123"/>
    </row>
    <row r="38" spans="2:11" ht="12.75" customHeight="1" x14ac:dyDescent="0.25">
      <c r="B38" s="138" t="s">
        <v>79</v>
      </c>
      <c r="C38" s="142" t="s">
        <v>80</v>
      </c>
      <c r="D38" s="148">
        <v>7</v>
      </c>
      <c r="E38" s="142" t="s">
        <v>89</v>
      </c>
      <c r="F38" s="139">
        <v>5000</v>
      </c>
      <c r="G38" s="140">
        <f>(D38*F38)</f>
        <v>35000</v>
      </c>
      <c r="K38" s="123"/>
    </row>
    <row r="39" spans="2:11" ht="27" customHeight="1" x14ac:dyDescent="0.25">
      <c r="B39" s="137" t="s">
        <v>91</v>
      </c>
      <c r="C39" s="142" t="s">
        <v>80</v>
      </c>
      <c r="D39" s="148">
        <v>7</v>
      </c>
      <c r="E39" s="142" t="s">
        <v>89</v>
      </c>
      <c r="F39" s="139">
        <v>20000</v>
      </c>
      <c r="G39" s="140">
        <f t="shared" ref="G39:G47" si="1">(D39*F39)</f>
        <v>140000</v>
      </c>
      <c r="K39" s="123"/>
    </row>
    <row r="40" spans="2:11" ht="12.75" customHeight="1" x14ac:dyDescent="0.25">
      <c r="B40" s="145" t="s">
        <v>83</v>
      </c>
      <c r="C40" s="63" t="s">
        <v>81</v>
      </c>
      <c r="D40" s="149">
        <v>130</v>
      </c>
      <c r="E40" s="63" t="s">
        <v>82</v>
      </c>
      <c r="F40" s="146">
        <v>290</v>
      </c>
      <c r="G40" s="140">
        <f t="shared" si="1"/>
        <v>37700</v>
      </c>
      <c r="K40" s="123"/>
    </row>
    <row r="41" spans="2:11" ht="12.75" customHeight="1" x14ac:dyDescent="0.25">
      <c r="B41" s="138" t="s">
        <v>84</v>
      </c>
      <c r="C41" s="142" t="s">
        <v>81</v>
      </c>
      <c r="D41" s="148">
        <v>35</v>
      </c>
      <c r="E41" s="142" t="s">
        <v>82</v>
      </c>
      <c r="F41" s="139">
        <v>180</v>
      </c>
      <c r="G41" s="140">
        <f t="shared" si="1"/>
        <v>6300</v>
      </c>
      <c r="K41" s="123"/>
    </row>
    <row r="42" spans="2:11" ht="12.75" customHeight="1" x14ac:dyDescent="0.25">
      <c r="B42" s="138" t="s">
        <v>85</v>
      </c>
      <c r="C42" s="142" t="s">
        <v>80</v>
      </c>
      <c r="D42" s="148">
        <v>7</v>
      </c>
      <c r="E42" s="142" t="s">
        <v>86</v>
      </c>
      <c r="F42" s="139">
        <v>1000</v>
      </c>
      <c r="G42" s="140">
        <f t="shared" si="1"/>
        <v>7000</v>
      </c>
      <c r="K42" s="123"/>
    </row>
    <row r="43" spans="2:11" ht="12.75" customHeight="1" x14ac:dyDescent="0.25">
      <c r="B43" s="124" t="s">
        <v>90</v>
      </c>
      <c r="C43" s="143" t="s">
        <v>80</v>
      </c>
      <c r="D43" s="150">
        <v>7</v>
      </c>
      <c r="E43" s="143" t="s">
        <v>75</v>
      </c>
      <c r="F43" s="54">
        <v>2500</v>
      </c>
      <c r="G43" s="140">
        <f t="shared" si="1"/>
        <v>17500</v>
      </c>
    </row>
    <row r="44" spans="2:11" ht="12.75" customHeight="1" x14ac:dyDescent="0.25">
      <c r="B44" s="55" t="s">
        <v>65</v>
      </c>
      <c r="C44" s="144"/>
      <c r="D44" s="151"/>
      <c r="E44" s="56"/>
      <c r="F44" s="54"/>
      <c r="G44" s="140"/>
    </row>
    <row r="45" spans="2:11" ht="12.75" customHeight="1" x14ac:dyDescent="0.25">
      <c r="B45" s="10" t="s">
        <v>73</v>
      </c>
      <c r="C45" s="143" t="s">
        <v>80</v>
      </c>
      <c r="D45" s="150">
        <v>2</v>
      </c>
      <c r="E45" s="53" t="s">
        <v>62</v>
      </c>
      <c r="F45" s="54">
        <v>15000</v>
      </c>
      <c r="G45" s="140">
        <f t="shared" si="1"/>
        <v>30000</v>
      </c>
    </row>
    <row r="46" spans="2:11" ht="12.75" customHeight="1" x14ac:dyDescent="0.25">
      <c r="B46" s="10" t="s">
        <v>74</v>
      </c>
      <c r="C46" s="143" t="s">
        <v>80</v>
      </c>
      <c r="D46" s="150">
        <v>70</v>
      </c>
      <c r="E46" s="53" t="s">
        <v>76</v>
      </c>
      <c r="F46" s="54">
        <v>4500</v>
      </c>
      <c r="G46" s="140">
        <f t="shared" si="1"/>
        <v>315000</v>
      </c>
    </row>
    <row r="47" spans="2:11" ht="12.75" customHeight="1" x14ac:dyDescent="0.25">
      <c r="B47" s="124" t="s">
        <v>87</v>
      </c>
      <c r="C47" s="143" t="s">
        <v>88</v>
      </c>
      <c r="D47" s="150">
        <v>100</v>
      </c>
      <c r="E47" s="53" t="s">
        <v>89</v>
      </c>
      <c r="F47" s="54">
        <v>480</v>
      </c>
      <c r="G47" s="140">
        <f t="shared" si="1"/>
        <v>48000</v>
      </c>
    </row>
    <row r="48" spans="2:11" ht="13.5" customHeight="1" x14ac:dyDescent="0.25">
      <c r="B48" s="57" t="s">
        <v>29</v>
      </c>
      <c r="C48" s="58"/>
      <c r="D48" s="58"/>
      <c r="E48" s="58"/>
      <c r="F48" s="59"/>
      <c r="G48" s="60">
        <f>SUM(G37:G47)</f>
        <v>636500</v>
      </c>
    </row>
    <row r="49" spans="2:7" ht="12" customHeight="1" x14ac:dyDescent="0.25">
      <c r="B49" s="42"/>
      <c r="C49" s="43"/>
      <c r="D49" s="43"/>
      <c r="E49" s="61"/>
      <c r="F49" s="44"/>
      <c r="G49" s="44"/>
    </row>
    <row r="50" spans="2:7" ht="12" customHeight="1" x14ac:dyDescent="0.25">
      <c r="B50" s="31" t="s">
        <v>30</v>
      </c>
      <c r="C50" s="32"/>
      <c r="D50" s="33"/>
      <c r="E50" s="33"/>
      <c r="F50" s="34"/>
      <c r="G50" s="34"/>
    </row>
    <row r="51" spans="2:7" ht="24" customHeight="1" x14ac:dyDescent="0.25">
      <c r="B51" s="45" t="s">
        <v>31</v>
      </c>
      <c r="C51" s="46" t="s">
        <v>27</v>
      </c>
      <c r="D51" s="46" t="s">
        <v>28</v>
      </c>
      <c r="E51" s="45" t="s">
        <v>16</v>
      </c>
      <c r="F51" s="46" t="s">
        <v>17</v>
      </c>
      <c r="G51" s="45" t="s">
        <v>18</v>
      </c>
    </row>
    <row r="52" spans="2:7" ht="12.75" customHeight="1" x14ac:dyDescent="0.25">
      <c r="B52" s="8" t="s">
        <v>78</v>
      </c>
      <c r="C52" s="53" t="s">
        <v>63</v>
      </c>
      <c r="D52" s="54">
        <v>1</v>
      </c>
      <c r="E52" s="24" t="s">
        <v>76</v>
      </c>
      <c r="F52" s="62">
        <v>120000</v>
      </c>
      <c r="G52" s="54">
        <f>(D52*F52)</f>
        <v>120000</v>
      </c>
    </row>
    <row r="53" spans="2:7" ht="13.5" customHeight="1" x14ac:dyDescent="0.25">
      <c r="B53" s="64" t="s">
        <v>32</v>
      </c>
      <c r="C53" s="65"/>
      <c r="D53" s="65"/>
      <c r="E53" s="65"/>
      <c r="F53" s="66"/>
      <c r="G53" s="67">
        <f>SUM(G52)</f>
        <v>120000</v>
      </c>
    </row>
    <row r="54" spans="2:7" ht="12" customHeight="1" x14ac:dyDescent="0.25">
      <c r="B54" s="82"/>
      <c r="C54" s="82"/>
      <c r="D54" s="82"/>
      <c r="E54" s="82"/>
      <c r="F54" s="83"/>
      <c r="G54" s="83"/>
    </row>
    <row r="55" spans="2:7" ht="12" customHeight="1" x14ac:dyDescent="0.25">
      <c r="B55" s="84" t="s">
        <v>33</v>
      </c>
      <c r="C55" s="85"/>
      <c r="D55" s="85"/>
      <c r="E55" s="85"/>
      <c r="F55" s="85"/>
      <c r="G55" s="86">
        <f>G23+G33+G48+G53</f>
        <v>1352000</v>
      </c>
    </row>
    <row r="56" spans="2:7" ht="12" customHeight="1" x14ac:dyDescent="0.25">
      <c r="B56" s="87" t="s">
        <v>34</v>
      </c>
      <c r="C56" s="69"/>
      <c r="D56" s="69"/>
      <c r="E56" s="69"/>
      <c r="F56" s="69"/>
      <c r="G56" s="88">
        <f>G55*0.05</f>
        <v>67600</v>
      </c>
    </row>
    <row r="57" spans="2:7" ht="12" customHeight="1" x14ac:dyDescent="0.25">
      <c r="B57" s="89" t="s">
        <v>35</v>
      </c>
      <c r="C57" s="68"/>
      <c r="D57" s="68"/>
      <c r="E57" s="68"/>
      <c r="F57" s="68"/>
      <c r="G57" s="90">
        <f>G56+G55</f>
        <v>1419600</v>
      </c>
    </row>
    <row r="58" spans="2:7" ht="12" customHeight="1" x14ac:dyDescent="0.25">
      <c r="B58" s="87" t="s">
        <v>36</v>
      </c>
      <c r="C58" s="69"/>
      <c r="D58" s="69"/>
      <c r="E58" s="69"/>
      <c r="F58" s="69"/>
      <c r="G58" s="88">
        <f>G11</f>
        <v>1955000</v>
      </c>
    </row>
    <row r="59" spans="2:7" ht="12" customHeight="1" x14ac:dyDescent="0.25">
      <c r="B59" s="91" t="s">
        <v>37</v>
      </c>
      <c r="C59" s="92"/>
      <c r="D59" s="92"/>
      <c r="E59" s="92"/>
      <c r="F59" s="92"/>
      <c r="G59" s="93">
        <f>G58-G57</f>
        <v>535400</v>
      </c>
    </row>
    <row r="60" spans="2:7" ht="12" customHeight="1" x14ac:dyDescent="0.25">
      <c r="B60" s="80" t="s">
        <v>38</v>
      </c>
      <c r="C60" s="81"/>
      <c r="D60" s="81"/>
      <c r="E60" s="81"/>
      <c r="F60" s="81"/>
      <c r="G60" s="77"/>
    </row>
    <row r="61" spans="2:7" ht="12.75" customHeight="1" thickBot="1" x14ac:dyDescent="0.3">
      <c r="B61" s="94"/>
      <c r="C61" s="81"/>
      <c r="D61" s="81"/>
      <c r="E61" s="81"/>
      <c r="F61" s="81"/>
      <c r="G61" s="77"/>
    </row>
    <row r="62" spans="2:7" ht="12" customHeight="1" x14ac:dyDescent="0.25">
      <c r="B62" s="106" t="s">
        <v>39</v>
      </c>
      <c r="C62" s="107"/>
      <c r="D62" s="107"/>
      <c r="E62" s="107"/>
      <c r="F62" s="108"/>
      <c r="G62" s="77"/>
    </row>
    <row r="63" spans="2:7" ht="12" customHeight="1" x14ac:dyDescent="0.25">
      <c r="B63" s="109" t="s">
        <v>40</v>
      </c>
      <c r="C63" s="79"/>
      <c r="D63" s="79"/>
      <c r="E63" s="79"/>
      <c r="F63" s="110"/>
      <c r="G63" s="77"/>
    </row>
    <row r="64" spans="2:7" ht="12" customHeight="1" x14ac:dyDescent="0.25">
      <c r="B64" s="109" t="s">
        <v>41</v>
      </c>
      <c r="C64" s="79"/>
      <c r="D64" s="79"/>
      <c r="E64" s="79"/>
      <c r="F64" s="110"/>
      <c r="G64" s="77"/>
    </row>
    <row r="65" spans="2:7" ht="12" customHeight="1" x14ac:dyDescent="0.25">
      <c r="B65" s="109" t="s">
        <v>42</v>
      </c>
      <c r="C65" s="79"/>
      <c r="D65" s="79"/>
      <c r="E65" s="79"/>
      <c r="F65" s="110"/>
      <c r="G65" s="77"/>
    </row>
    <row r="66" spans="2:7" ht="12" customHeight="1" x14ac:dyDescent="0.25">
      <c r="B66" s="109" t="s">
        <v>43</v>
      </c>
      <c r="C66" s="79"/>
      <c r="D66" s="79"/>
      <c r="E66" s="79"/>
      <c r="F66" s="110"/>
      <c r="G66" s="77"/>
    </row>
    <row r="67" spans="2:7" ht="12" customHeight="1" x14ac:dyDescent="0.25">
      <c r="B67" s="109" t="s">
        <v>44</v>
      </c>
      <c r="C67" s="79"/>
      <c r="D67" s="79"/>
      <c r="E67" s="79"/>
      <c r="F67" s="110"/>
      <c r="G67" s="77"/>
    </row>
    <row r="68" spans="2:7" ht="12.75" customHeight="1" thickBot="1" x14ac:dyDescent="0.3">
      <c r="B68" s="111" t="s">
        <v>45</v>
      </c>
      <c r="C68" s="112"/>
      <c r="D68" s="112"/>
      <c r="E68" s="112"/>
      <c r="F68" s="113"/>
      <c r="G68" s="77"/>
    </row>
    <row r="69" spans="2:7" ht="12.75" customHeight="1" x14ac:dyDescent="0.25">
      <c r="B69" s="104"/>
      <c r="C69" s="79"/>
      <c r="D69" s="79"/>
      <c r="E69" s="79"/>
      <c r="F69" s="79"/>
      <c r="G69" s="77"/>
    </row>
    <row r="70" spans="2:7" ht="15" customHeight="1" thickBot="1" x14ac:dyDescent="0.3">
      <c r="B70" s="152" t="s">
        <v>46</v>
      </c>
      <c r="C70" s="153"/>
      <c r="D70" s="103"/>
      <c r="E70" s="70"/>
      <c r="F70" s="70"/>
      <c r="G70" s="77"/>
    </row>
    <row r="71" spans="2:7" ht="12" customHeight="1" x14ac:dyDescent="0.25">
      <c r="B71" s="96" t="s">
        <v>31</v>
      </c>
      <c r="C71" s="71" t="s">
        <v>96</v>
      </c>
      <c r="D71" s="97" t="s">
        <v>47</v>
      </c>
      <c r="E71" s="70"/>
      <c r="F71" s="70"/>
      <c r="G71" s="77"/>
    </row>
    <row r="72" spans="2:7" ht="12" customHeight="1" x14ac:dyDescent="0.25">
      <c r="B72" s="98" t="s">
        <v>48</v>
      </c>
      <c r="C72" s="72">
        <f>+G23</f>
        <v>595500</v>
      </c>
      <c r="D72" s="99">
        <f>(C72/C78)</f>
        <v>0.41948436179205412</v>
      </c>
      <c r="E72" s="70"/>
      <c r="F72" s="70"/>
      <c r="G72" s="77"/>
    </row>
    <row r="73" spans="2:7" ht="12" customHeight="1" x14ac:dyDescent="0.25">
      <c r="B73" s="98" t="s">
        <v>49</v>
      </c>
      <c r="C73" s="73">
        <v>0</v>
      </c>
      <c r="D73" s="99">
        <v>0</v>
      </c>
      <c r="E73" s="70"/>
      <c r="F73" s="70"/>
      <c r="G73" s="77"/>
    </row>
    <row r="74" spans="2:7" ht="12" customHeight="1" x14ac:dyDescent="0.25">
      <c r="B74" s="98" t="s">
        <v>50</v>
      </c>
      <c r="C74" s="72">
        <v>0</v>
      </c>
      <c r="D74" s="99">
        <f>(C74/C78)</f>
        <v>0</v>
      </c>
      <c r="E74" s="70"/>
      <c r="F74" s="70"/>
      <c r="G74" s="77"/>
    </row>
    <row r="75" spans="2:7" ht="12" customHeight="1" x14ac:dyDescent="0.25">
      <c r="B75" s="98" t="s">
        <v>26</v>
      </c>
      <c r="C75" s="72">
        <f>+G48</f>
        <v>636500</v>
      </c>
      <c r="D75" s="99">
        <f>(C75/C78)</f>
        <v>0.44836573682727526</v>
      </c>
      <c r="E75" s="70"/>
      <c r="F75" s="70"/>
      <c r="G75" s="77"/>
    </row>
    <row r="76" spans="2:7" ht="12" customHeight="1" x14ac:dyDescent="0.25">
      <c r="B76" s="98" t="s">
        <v>51</v>
      </c>
      <c r="C76" s="74">
        <f>+G53</f>
        <v>120000</v>
      </c>
      <c r="D76" s="99">
        <f>(C76/C78)</f>
        <v>8.453085376162299E-2</v>
      </c>
      <c r="E76" s="76"/>
      <c r="F76" s="76"/>
      <c r="G76" s="77"/>
    </row>
    <row r="77" spans="2:7" ht="12" customHeight="1" x14ac:dyDescent="0.25">
      <c r="B77" s="98" t="s">
        <v>52</v>
      </c>
      <c r="C77" s="74">
        <f>+G56</f>
        <v>67600</v>
      </c>
      <c r="D77" s="99">
        <f>(C77/C78)</f>
        <v>4.7619047619047616E-2</v>
      </c>
      <c r="E77" s="76"/>
      <c r="F77" s="76"/>
      <c r="G77" s="77"/>
    </row>
    <row r="78" spans="2:7" ht="12.75" customHeight="1" thickBot="1" x14ac:dyDescent="0.3">
      <c r="B78" s="100" t="s">
        <v>53</v>
      </c>
      <c r="C78" s="101">
        <f>SUM(C72:C77)</f>
        <v>1419600</v>
      </c>
      <c r="D78" s="102">
        <f>SUM(D72:D77)</f>
        <v>1</v>
      </c>
      <c r="E78" s="76"/>
      <c r="F78" s="76"/>
      <c r="G78" s="77"/>
    </row>
    <row r="79" spans="2:7" ht="12" customHeight="1" x14ac:dyDescent="0.25">
      <c r="B79" s="94"/>
      <c r="C79" s="81"/>
      <c r="D79" s="81"/>
      <c r="E79" s="81"/>
      <c r="F79" s="81"/>
      <c r="G79" s="77"/>
    </row>
    <row r="80" spans="2:7" ht="12.75" customHeight="1" x14ac:dyDescent="0.25">
      <c r="B80" s="95"/>
      <c r="C80" s="81"/>
      <c r="D80" s="81"/>
      <c r="E80" s="81"/>
      <c r="F80" s="81"/>
      <c r="G80" s="77"/>
    </row>
    <row r="81" spans="2:7" ht="12" customHeight="1" thickBot="1" x14ac:dyDescent="0.3">
      <c r="B81" s="115"/>
      <c r="C81" s="116" t="s">
        <v>94</v>
      </c>
      <c r="D81" s="117"/>
      <c r="E81" s="118"/>
      <c r="F81" s="75"/>
      <c r="G81" s="77"/>
    </row>
    <row r="82" spans="2:7" ht="12" customHeight="1" x14ac:dyDescent="0.25">
      <c r="B82" s="119" t="s">
        <v>95</v>
      </c>
      <c r="C82" s="120">
        <v>1100</v>
      </c>
      <c r="D82" s="120">
        <v>1150</v>
      </c>
      <c r="E82" s="121">
        <v>1200</v>
      </c>
      <c r="F82" s="114"/>
      <c r="G82" s="78"/>
    </row>
    <row r="83" spans="2:7" ht="12.75" customHeight="1" thickBot="1" x14ac:dyDescent="0.3">
      <c r="B83" s="100" t="s">
        <v>66</v>
      </c>
      <c r="C83" s="101">
        <f>(G57/C82)</f>
        <v>1290.5454545454545</v>
      </c>
      <c r="D83" s="101">
        <f>(G57/D82)</f>
        <v>1234.4347826086957</v>
      </c>
      <c r="E83" s="122">
        <f>(G57/E82)</f>
        <v>1183</v>
      </c>
      <c r="F83" s="114"/>
      <c r="G83" s="78"/>
    </row>
    <row r="84" spans="2:7" ht="15.6" customHeight="1" x14ac:dyDescent="0.25">
      <c r="B84" s="105" t="s">
        <v>54</v>
      </c>
      <c r="C84" s="79"/>
      <c r="D84" s="79"/>
      <c r="E84" s="79"/>
      <c r="F84" s="79"/>
      <c r="G84" s="79"/>
    </row>
  </sheetData>
  <mergeCells count="8">
    <mergeCell ref="B70:C70"/>
    <mergeCell ref="E12:F12"/>
    <mergeCell ref="E10:F10"/>
    <mergeCell ref="E9:F9"/>
    <mergeCell ref="E8:F8"/>
    <mergeCell ref="E13:F13"/>
    <mergeCell ref="E14:F14"/>
    <mergeCell ref="B16:G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DE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Herrera Carrillo Alfredo Enrique</cp:lastModifiedBy>
  <cp:lastPrinted>2021-03-11T19:22:58Z</cp:lastPrinted>
  <dcterms:created xsi:type="dcterms:W3CDTF">2020-11-27T12:49:26Z</dcterms:created>
  <dcterms:modified xsi:type="dcterms:W3CDTF">2021-03-18T18:51:39Z</dcterms:modified>
</cp:coreProperties>
</file>