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Puerto Saavedra\"/>
    </mc:Choice>
  </mc:AlternateContent>
  <bookViews>
    <workbookView xWindow="0" yWindow="0" windowWidth="28800" windowHeight="12300"/>
  </bookViews>
  <sheets>
    <sheet name="BALLICA TREBOL" sheetId="4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4" l="1"/>
  <c r="F33" i="4"/>
  <c r="F34" i="4"/>
  <c r="F35" i="4"/>
  <c r="F36" i="4"/>
  <c r="F31" i="4"/>
  <c r="F37" i="4"/>
  <c r="F58" i="4"/>
  <c r="F59" i="4"/>
  <c r="F60" i="4"/>
  <c r="D86" i="4"/>
  <c r="C86" i="4"/>
  <c r="B86" i="4"/>
  <c r="F62" i="4"/>
  <c r="F46" i="4"/>
  <c r="F47" i="4"/>
  <c r="F48" i="4"/>
  <c r="F43" i="4"/>
  <c r="F42" i="4"/>
  <c r="F45" i="4"/>
  <c r="F50" i="4"/>
  <c r="F51" i="4"/>
  <c r="B75" i="4"/>
  <c r="B77" i="4"/>
  <c r="B78" i="4"/>
  <c r="B79" i="4"/>
  <c r="B80" i="4"/>
  <c r="B81" i="4"/>
  <c r="C75" i="4"/>
  <c r="C77" i="4"/>
  <c r="C78" i="4"/>
  <c r="C79" i="4"/>
  <c r="C80" i="4"/>
  <c r="C81" i="4"/>
  <c r="F12" i="4"/>
  <c r="F61" i="4"/>
</calcChain>
</file>

<file path=xl/sharedStrings.xml><?xml version="1.0" encoding="utf-8"?>
<sst xmlns="http://schemas.openxmlformats.org/spreadsheetml/2006/main" count="135" uniqueCount="98">
  <si>
    <t>RUBRO O CULTIVO</t>
  </si>
  <si>
    <t>PRADERA BIANUAL</t>
  </si>
  <si>
    <t>RENDIMIENTO (kg carne/Há.)</t>
  </si>
  <si>
    <t>VARIEDAD</t>
  </si>
  <si>
    <t>BALLICA /TREBOL ROSADO</t>
  </si>
  <si>
    <t>FECHA ESTIMADA  PRECIO VENTA</t>
  </si>
  <si>
    <t>15-03-2021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</si>
  <si>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</si>
  <si>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</si>
  <si>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</si>
  <si>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</si>
  <si>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</si>
  <si>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</si>
  <si>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</si>
  <si>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Saavedra</t>
  </si>
  <si>
    <t>DESTINO PRODUCCION</t>
  </si>
  <si>
    <t>Mercado local</t>
  </si>
  <si>
    <t>COMUNA/LOCALIDAD</t>
  </si>
  <si>
    <t>FECHA DE COSECHA</t>
  </si>
  <si>
    <t>15-02-2022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</si>
  <si>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</si>
  <si>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</si>
  <si>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</si>
  <si>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</si>
  <si>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</si>
  <si>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</si>
  <si>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</si>
  <si>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</si>
  <si>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</si>
  <si>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</si>
  <si>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</si>
  <si>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</si>
  <si>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</si>
  <si>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</si>
  <si>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</si>
  <si>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Restraje</t>
  </si>
  <si>
    <t>JM</t>
  </si>
  <si>
    <t>Marzo - Abril</t>
  </si>
  <si>
    <t>Aradura</t>
  </si>
  <si>
    <t>Rodillo</t>
  </si>
  <si>
    <t>marzo - Abril</t>
  </si>
  <si>
    <t>Vibrocultivador</t>
  </si>
  <si>
    <t>Siembra mecanizada</t>
  </si>
  <si>
    <t>MARzo - Abril</t>
  </si>
  <si>
    <t>Aplicacion Herbicidas</t>
  </si>
  <si>
    <t>MArzo - Abril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</si>
  <si>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</si>
  <si>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</si>
  <si>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</si>
  <si>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</si>
  <si>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</si>
  <si>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</si>
  <si>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</t>
  </si>
  <si>
    <t>kg</t>
  </si>
  <si>
    <t>Marzo</t>
  </si>
  <si>
    <t>Trebol rosado</t>
  </si>
  <si>
    <t>MArzo</t>
  </si>
  <si>
    <t>FERTILIZANTES</t>
  </si>
  <si>
    <t>Nitromag</t>
  </si>
  <si>
    <t>Kg</t>
  </si>
  <si>
    <t xml:space="preserve">Marzo   </t>
  </si>
  <si>
    <t>SFT</t>
  </si>
  <si>
    <t>MURIATO POTASIO</t>
  </si>
  <si>
    <t>CARBONATO DE CALCIO</t>
  </si>
  <si>
    <t>HERBICIDAS</t>
  </si>
  <si>
    <t>PRESIDE + VENCEWEED</t>
  </si>
  <si>
    <t>Lt</t>
  </si>
  <si>
    <t>Abrl - Mayo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</si>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</sst>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indexed="8"/>
      <name val="Calibri"/>
    </font>
    <font>
      <sz val="8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17"/>
    <xf numFmtId="164" fontId="17" fillId="0" borderId="17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14" fontId="2" fillId="2" borderId="6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3" fontId="4" fillId="2" borderId="4" xfId="0" applyNumberFormat="1" applyFont="1" applyFill="1" applyBorder="1" applyAlignment="1"/>
    <xf numFmtId="49" fontId="6" fillId="2" borderId="4" xfId="0" applyNumberFormat="1" applyFont="1" applyFill="1" applyBorder="1" applyAlignment="1"/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165" fontId="4" fillId="2" borderId="4" xfId="0" applyNumberFormat="1" applyFont="1" applyFill="1" applyBorder="1" applyAlignment="1"/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3" fillId="6" borderId="17" xfId="0" applyFont="1" applyFill="1" applyBorder="1" applyAlignment="1"/>
    <xf numFmtId="49" fontId="11" fillId="7" borderId="18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vertical="center"/>
    </xf>
    <xf numFmtId="0" fontId="13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6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11" fillId="7" borderId="27" xfId="0" applyNumberFormat="1" applyFont="1" applyFill="1" applyBorder="1" applyAlignment="1">
      <alignment vertical="center"/>
    </xf>
    <xf numFmtId="49" fontId="13" fillId="7" borderId="28" xfId="0" applyNumberFormat="1" applyFont="1" applyFill="1" applyBorder="1" applyAlignment="1"/>
    <xf numFmtId="49" fontId="11" fillId="2" borderId="29" xfId="0" applyNumberFormat="1" applyFont="1" applyFill="1" applyBorder="1" applyAlignment="1">
      <alignment vertical="center"/>
    </xf>
    <xf numFmtId="9" fontId="13" fillId="2" borderId="30" xfId="0" applyNumberFormat="1" applyFont="1" applyFill="1" applyBorder="1" applyAlignment="1"/>
    <xf numFmtId="49" fontId="11" fillId="7" borderId="31" xfId="0" applyNumberFormat="1" applyFont="1" applyFill="1" applyBorder="1" applyAlignment="1">
      <alignment vertical="center"/>
    </xf>
    <xf numFmtId="167" fontId="11" fillId="7" borderId="32" xfId="0" applyNumberFormat="1" applyFont="1" applyFill="1" applyBorder="1" applyAlignment="1">
      <alignment vertical="center"/>
    </xf>
    <xf numFmtId="9" fontId="11" fillId="7" borderId="33" xfId="0" applyNumberFormat="1" applyFont="1" applyFill="1" applyBorder="1" applyAlignment="1">
      <alignment vertical="center"/>
    </xf>
    <xf numFmtId="0" fontId="13" fillId="8" borderId="36" xfId="0" applyFont="1" applyFill="1" applyBorder="1" applyAlignment="1"/>
    <xf numFmtId="0" fontId="13" fillId="2" borderId="1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49" fontId="13" fillId="2" borderId="42" xfId="0" applyNumberFormat="1" applyFont="1" applyFill="1" applyBorder="1" applyAlignment="1">
      <alignment vertical="center"/>
    </xf>
    <xf numFmtId="0" fontId="13" fillId="2" borderId="43" xfId="0" applyFont="1" applyFill="1" applyBorder="1" applyAlignment="1"/>
    <xf numFmtId="0" fontId="13" fillId="2" borderId="44" xfId="0" applyFont="1" applyFill="1" applyBorder="1" applyAlignment="1"/>
    <xf numFmtId="0" fontId="11" fillId="6" borderId="17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49" fontId="16" fillId="8" borderId="17" xfId="0" applyNumberFormat="1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8" borderId="45" xfId="0" applyFont="1" applyFill="1" applyBorder="1" applyAlignment="1">
      <alignment vertical="center"/>
    </xf>
    <xf numFmtId="49" fontId="11" fillId="7" borderId="46" xfId="0" applyNumberFormat="1" applyFont="1" applyFill="1" applyBorder="1" applyAlignment="1">
      <alignment vertical="center"/>
    </xf>
    <xf numFmtId="167" fontId="11" fillId="7" borderId="3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49" fontId="18" fillId="2" borderId="4" xfId="0" applyNumberFormat="1" applyFont="1" applyFill="1" applyBorder="1" applyAlignment="1">
      <alignment wrapText="1"/>
    </xf>
    <xf numFmtId="49" fontId="19" fillId="3" borderId="4" xfId="0" applyNumberFormat="1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wrapText="1"/>
    </xf>
    <xf numFmtId="49" fontId="20" fillId="2" borderId="49" xfId="0" applyNumberFormat="1" applyFont="1" applyFill="1" applyBorder="1" applyAlignment="1">
      <alignment wrapText="1"/>
    </xf>
    <xf numFmtId="49" fontId="20" fillId="2" borderId="50" xfId="0" applyNumberFormat="1" applyFont="1" applyFill="1" applyBorder="1" applyAlignment="1">
      <alignment wrapText="1"/>
    </xf>
    <xf numFmtId="49" fontId="21" fillId="3" borderId="51" xfId="0" applyNumberFormat="1" applyFont="1" applyFill="1" applyBorder="1" applyAlignment="1">
      <alignment vertical="center"/>
    </xf>
    <xf numFmtId="0" fontId="21" fillId="3" borderId="51" xfId="0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horizontal="left" wrapText="1"/>
    </xf>
    <xf numFmtId="3" fontId="20" fillId="2" borderId="4" xfId="0" applyNumberFormat="1" applyFont="1" applyFill="1" applyBorder="1" applyAlignment="1">
      <alignment horizontal="left" wrapText="1"/>
    </xf>
    <xf numFmtId="166" fontId="1" fillId="5" borderId="26" xfId="0" applyNumberFormat="1" applyFont="1" applyFill="1" applyBorder="1" applyAlignment="1">
      <alignment vertical="center"/>
    </xf>
    <xf numFmtId="1" fontId="20" fillId="2" borderId="4" xfId="0" applyNumberFormat="1" applyFont="1" applyFill="1" applyBorder="1" applyAlignment="1">
      <alignment horizontal="left"/>
    </xf>
    <xf numFmtId="49" fontId="20" fillId="2" borderId="4" xfId="0" applyNumberFormat="1" applyFont="1" applyFill="1" applyBorder="1" applyAlignment="1">
      <alignment horizontal="left"/>
    </xf>
    <xf numFmtId="0" fontId="20" fillId="2" borderId="5" xfId="0" applyFont="1" applyFill="1" applyBorder="1" applyAlignment="1"/>
    <xf numFmtId="3" fontId="20" fillId="2" borderId="4" xfId="0" applyNumberFormat="1" applyFont="1" applyFill="1" applyBorder="1" applyAlignment="1">
      <alignment horizontal="left"/>
    </xf>
    <xf numFmtId="49" fontId="18" fillId="2" borderId="4" xfId="0" applyNumberFormat="1" applyFont="1" applyFill="1" applyBorder="1" applyAlignment="1">
      <alignment horizontal="left"/>
    </xf>
    <xf numFmtId="49" fontId="16" fillId="8" borderId="34" xfId="0" applyNumberFormat="1" applyFont="1" applyFill="1" applyBorder="1" applyAlignment="1">
      <alignment vertical="center"/>
    </xf>
    <xf numFmtId="0" fontId="11" fillId="8" borderId="35" xfId="0" applyFont="1" applyFill="1" applyBorder="1" applyAlignment="1">
      <alignment vertical="center"/>
    </xf>
    <xf numFmtId="49" fontId="20" fillId="2" borderId="53" xfId="0" applyNumberFormat="1" applyFont="1" applyFill="1" applyBorder="1" applyAlignment="1">
      <alignment horizontal="left"/>
    </xf>
    <xf numFmtId="49" fontId="18" fillId="2" borderId="53" xfId="0" applyNumberFormat="1" applyFont="1" applyFill="1" applyBorder="1" applyAlignment="1">
      <alignment horizontal="left" vertical="center" wrapText="1"/>
    </xf>
    <xf numFmtId="49" fontId="20" fillId="2" borderId="53" xfId="0" applyNumberFormat="1" applyFont="1" applyFill="1" applyBorder="1" applyAlignment="1">
      <alignment horizontal="left" wrapText="1"/>
    </xf>
    <xf numFmtId="14" fontId="20" fillId="2" borderId="53" xfId="0" applyNumberFormat="1" applyFont="1" applyFill="1" applyBorder="1" applyAlignment="1">
      <alignment horizontal="left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22" fillId="3" borderId="52" xfId="0" applyNumberFormat="1" applyFont="1" applyFill="1" applyBorder="1" applyAlignment="1">
      <alignment vertical="center" wrapText="1"/>
    </xf>
    <xf numFmtId="49" fontId="21" fillId="3" borderId="4" xfId="0" applyNumberFormat="1" applyFont="1" applyFill="1" applyBorder="1" applyAlignment="1">
      <alignment wrapText="1"/>
    </xf>
    <xf numFmtId="0" fontId="21" fillId="4" borderId="4" xfId="0" applyFont="1" applyFill="1" applyBorder="1" applyAlignment="1">
      <alignment wrapText="1"/>
    </xf>
    <xf numFmtId="49" fontId="18" fillId="2" borderId="52" xfId="0" applyNumberFormat="1" applyFont="1" applyFill="1" applyBorder="1" applyAlignment="1">
      <alignment vertical="center" wrapText="1"/>
    </xf>
    <xf numFmtId="49" fontId="18" fillId="2" borderId="4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49" fontId="18" fillId="2" borderId="4" xfId="0" applyNumberFormat="1" applyFont="1" applyFill="1" applyBorder="1" applyAlignment="1"/>
    <xf numFmtId="0" fontId="18" fillId="2" borderId="4" xfId="0" applyFont="1" applyFill="1" applyBorder="1" applyAlignment="1"/>
    <xf numFmtId="3" fontId="20" fillId="2" borderId="4" xfId="0" applyNumberFormat="1" applyFont="1" applyFill="1" applyBorder="1" applyAlignment="1">
      <alignment wrapText="1"/>
    </xf>
    <xf numFmtId="49" fontId="18" fillId="2" borderId="4" xfId="0" applyNumberFormat="1" applyFont="1" applyFill="1" applyBorder="1" applyAlignment="1"/>
    <xf numFmtId="0" fontId="18" fillId="2" borderId="4" xfId="0" applyFont="1" applyFill="1" applyBorder="1" applyAlignment="1"/>
    <xf numFmtId="0" fontId="2" fillId="2" borderId="6" xfId="0" applyFont="1" applyFill="1" applyBorder="1" applyAlignment="1">
      <alignment wrapText="1"/>
    </xf>
    <xf numFmtId="49" fontId="5" fillId="3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0" fontId="18" fillId="2" borderId="4" xfId="0" applyNumberFormat="1" applyFont="1" applyFill="1" applyBorder="1" applyAlignment="1">
      <alignment wrapText="1"/>
    </xf>
    <xf numFmtId="3" fontId="18" fillId="2" borderId="4" xfId="0" applyNumberFormat="1" applyFont="1" applyFill="1" applyBorder="1" applyAlignment="1">
      <alignment wrapText="1"/>
    </xf>
    <xf numFmtId="0" fontId="19" fillId="3" borderId="4" xfId="0" applyFont="1" applyFill="1" applyBorder="1" applyAlignment="1">
      <alignment vertical="center"/>
    </xf>
    <xf numFmtId="3" fontId="19" fillId="3" borderId="4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 wrapText="1"/>
    </xf>
    <xf numFmtId="49" fontId="1" fillId="3" borderId="9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 wrapText="1"/>
    </xf>
    <xf numFmtId="0" fontId="20" fillId="2" borderId="4" xfId="0" applyNumberFormat="1" applyFont="1" applyFill="1" applyBorder="1" applyAlignment="1">
      <alignment wrapText="1"/>
    </xf>
    <xf numFmtId="0" fontId="20" fillId="2" borderId="50" xfId="0" applyNumberFormat="1" applyFont="1" applyFill="1" applyBorder="1" applyAlignment="1">
      <alignment wrapText="1"/>
    </xf>
    <xf numFmtId="3" fontId="20" fillId="2" borderId="50" xfId="0" applyNumberFormat="1" applyFont="1" applyFill="1" applyBorder="1" applyAlignment="1">
      <alignment wrapText="1"/>
    </xf>
    <xf numFmtId="0" fontId="20" fillId="2" borderId="49" xfId="0" applyNumberFormat="1" applyFont="1" applyFill="1" applyBorder="1" applyAlignment="1">
      <alignment wrapText="1"/>
    </xf>
    <xf numFmtId="3" fontId="20" fillId="2" borderId="49" xfId="0" applyNumberFormat="1" applyFont="1" applyFill="1" applyBorder="1" applyAlignment="1">
      <alignment wrapText="1"/>
    </xf>
    <xf numFmtId="3" fontId="21" fillId="3" borderId="51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21" fillId="3" borderId="11" xfId="0" applyNumberFormat="1" applyFont="1" applyFill="1" applyBorder="1" applyAlignment="1">
      <alignment vertical="center"/>
    </xf>
    <xf numFmtId="3" fontId="11" fillId="7" borderId="47" xfId="0" applyNumberFormat="1" applyFont="1" applyFill="1" applyBorder="1" applyAlignment="1">
      <alignment vertical="center"/>
    </xf>
    <xf numFmtId="3" fontId="11" fillId="7" borderId="48" xfId="0" applyNumberFormat="1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57150</xdr:rowOff>
    </xdr:from>
    <xdr:to>
      <xdr:col>6</xdr:col>
      <xdr:colOff>57151</xdr:colOff>
      <xdr:row>7</xdr:row>
      <xdr:rowOff>89234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47650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52" workbookViewId="0">
      <selection activeCell="F82" sqref="F82"/>
    </sheetView>
  </sheetViews>
  <sheetFormatPr baseColWidth="10" defaultColWidth="11.42578125" defaultRowHeight="15" x14ac:dyDescent="0.25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04"/>
      <c r="B8" s="3"/>
      <c r="C8" s="2"/>
      <c r="D8" s="3"/>
      <c r="E8" s="3"/>
      <c r="F8" s="3"/>
    </row>
    <row r="9" spans="1:6" x14ac:dyDescent="0.25">
      <c r="A9" s="106" t="s">
        <v>0</v>
      </c>
      <c r="B9" s="100" t="s">
        <v>1</v>
      </c>
      <c r="C9" s="95"/>
      <c r="D9" s="107" t="s">
        <v>2</v>
      </c>
      <c r="E9" s="108"/>
      <c r="F9" s="96">
        <v>1200</v>
      </c>
    </row>
    <row r="10" spans="1:6" ht="15" customHeight="1" x14ac:dyDescent="0.25">
      <c r="A10" s="109" t="s">
        <v>3</v>
      </c>
      <c r="B10" s="101" t="s">
        <v>4</v>
      </c>
      <c r="C10" s="95"/>
      <c r="D10" s="110" t="s">
        <v>5</v>
      </c>
      <c r="E10" s="111"/>
      <c r="F10" s="97" t="s">
        <v>6</v>
      </c>
    </row>
    <row r="11" spans="1:6" ht="24" customHeight="1" x14ac:dyDescent="0.25">
      <c r="A11" s="109" t="s">
        <v>7</v>
      </c>
      <c r="B11" s="100" t="s">
        <v>8</v>
      </c>
      <c r="C11" s="95"/>
      <c r="D11" s="110" t="s">
        <v>9</v>
      </c>
      <c r="E11" s="111"/>
      <c r="F11" s="93">
        <v>1200</v>
      </c>
    </row>
    <row r="12" spans="1:6" ht="15" customHeight="1" x14ac:dyDescent="0.25">
      <c r="A12" s="109" t="s">
        <v>10</v>
      </c>
      <c r="B12" s="102" t="s">
        <v>11</v>
      </c>
      <c r="C12" s="95"/>
      <c r="D12" s="112" t="s">
        <v>12</v>
      </c>
      <c r="E12" s="113"/>
      <c r="F12" s="91">
        <f>(F9*F11)</f>
        <v>1440000</v>
      </c>
    </row>
    <row r="13" spans="1:6" ht="15" customHeight="1" x14ac:dyDescent="0.25">
      <c r="A13" s="109" t="s">
        <v>13</v>
      </c>
      <c r="B13" s="100" t="s">
        <v>14</v>
      </c>
      <c r="C13" s="95"/>
      <c r="D13" s="110" t="s">
        <v>15</v>
      </c>
      <c r="E13" s="111"/>
      <c r="F13" s="94" t="s">
        <v>16</v>
      </c>
    </row>
    <row r="14" spans="1:6" x14ac:dyDescent="0.25">
      <c r="A14" s="109" t="s">
        <v>17</v>
      </c>
      <c r="B14" s="100" t="s">
        <v>14</v>
      </c>
      <c r="C14" s="95"/>
      <c r="D14" s="110" t="s">
        <v>18</v>
      </c>
      <c r="E14" s="111"/>
      <c r="F14" s="94" t="s">
        <v>19</v>
      </c>
    </row>
    <row r="15" spans="1:6" x14ac:dyDescent="0.25">
      <c r="A15" s="109" t="s">
        <v>20</v>
      </c>
      <c r="B15" s="103">
        <v>44206</v>
      </c>
      <c r="C15" s="95"/>
      <c r="D15" s="115" t="s">
        <v>21</v>
      </c>
      <c r="E15" s="116"/>
      <c r="F15" s="90" t="s">
        <v>22</v>
      </c>
    </row>
    <row r="16" spans="1:6" x14ac:dyDescent="0.25">
      <c r="A16" s="105"/>
      <c r="B16" s="4"/>
      <c r="C16" s="5"/>
      <c r="D16" s="6"/>
      <c r="E16" s="6"/>
      <c r="F16" s="117"/>
    </row>
    <row r="17" spans="1:6" x14ac:dyDescent="0.25">
      <c r="A17" s="118" t="s">
        <v>23</v>
      </c>
      <c r="B17" s="119"/>
      <c r="C17" s="119"/>
      <c r="D17" s="119"/>
      <c r="E17" s="119"/>
      <c r="F17" s="119"/>
    </row>
    <row r="18" spans="1:6" x14ac:dyDescent="0.25">
      <c r="A18" s="7"/>
      <c r="B18" s="8"/>
      <c r="C18" s="8"/>
      <c r="D18" s="8"/>
      <c r="E18" s="8"/>
      <c r="F18" s="8"/>
    </row>
    <row r="19" spans="1:6" x14ac:dyDescent="0.25">
      <c r="A19" s="9" t="s">
        <v>24</v>
      </c>
      <c r="B19" s="10"/>
      <c r="C19" s="11"/>
      <c r="D19" s="11"/>
      <c r="E19" s="11"/>
      <c r="F19" s="11"/>
    </row>
    <row r="20" spans="1:6" ht="24" x14ac:dyDescent="0.25">
      <c r="A20" s="120" t="s">
        <v>25</v>
      </c>
      <c r="B20" s="120" t="s">
        <v>26</v>
      </c>
      <c r="C20" s="120" t="s">
        <v>27</v>
      </c>
      <c r="D20" s="120" t="s">
        <v>28</v>
      </c>
      <c r="E20" s="120" t="s">
        <v>29</v>
      </c>
      <c r="F20" s="120" t="s">
        <v>30</v>
      </c>
    </row>
    <row r="21" spans="1:6" x14ac:dyDescent="0.25">
      <c r="A21" s="83"/>
      <c r="B21" s="83"/>
      <c r="C21" s="121"/>
      <c r="D21" s="83"/>
      <c r="E21" s="122"/>
      <c r="F21" s="122"/>
    </row>
    <row r="22" spans="1:6" x14ac:dyDescent="0.25">
      <c r="A22" s="84" t="s">
        <v>31</v>
      </c>
      <c r="B22" s="123"/>
      <c r="C22" s="123"/>
      <c r="D22" s="123"/>
      <c r="E22" s="123"/>
      <c r="F22" s="124"/>
    </row>
    <row r="23" spans="1:6" x14ac:dyDescent="0.25">
      <c r="A23" s="7"/>
      <c r="B23" s="8"/>
      <c r="C23" s="8"/>
      <c r="D23" s="8"/>
      <c r="E23" s="12"/>
      <c r="F23" s="12"/>
    </row>
    <row r="24" spans="1:6" x14ac:dyDescent="0.25">
      <c r="A24" s="13" t="s">
        <v>32</v>
      </c>
      <c r="B24" s="125"/>
      <c r="C24" s="14"/>
      <c r="D24" s="14"/>
      <c r="E24" s="14"/>
      <c r="F24" s="14"/>
    </row>
    <row r="25" spans="1:6" ht="24" x14ac:dyDescent="0.25">
      <c r="A25" s="126" t="s">
        <v>25</v>
      </c>
      <c r="B25" s="127" t="s">
        <v>26</v>
      </c>
      <c r="C25" s="127" t="s">
        <v>27</v>
      </c>
      <c r="D25" s="126" t="s">
        <v>28</v>
      </c>
      <c r="E25" s="127" t="s">
        <v>29</v>
      </c>
      <c r="F25" s="126" t="s">
        <v>30</v>
      </c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6" t="s">
        <v>33</v>
      </c>
      <c r="B27" s="17"/>
      <c r="C27" s="17"/>
      <c r="D27" s="17"/>
      <c r="E27" s="17"/>
      <c r="F27" s="17"/>
    </row>
    <row r="28" spans="1:6" x14ac:dyDescent="0.25">
      <c r="A28" s="18"/>
      <c r="B28" s="19"/>
      <c r="C28" s="19"/>
      <c r="D28" s="19"/>
      <c r="E28" s="20"/>
      <c r="F28" s="20"/>
    </row>
    <row r="29" spans="1:6" x14ac:dyDescent="0.25">
      <c r="A29" s="13" t="s">
        <v>34</v>
      </c>
      <c r="B29" s="125"/>
      <c r="C29" s="14"/>
      <c r="D29" s="14"/>
      <c r="E29" s="14"/>
      <c r="F29" s="14"/>
    </row>
    <row r="30" spans="1:6" ht="24" x14ac:dyDescent="0.25">
      <c r="A30" s="128" t="s">
        <v>25</v>
      </c>
      <c r="B30" s="128" t="s">
        <v>26</v>
      </c>
      <c r="C30" s="128" t="s">
        <v>27</v>
      </c>
      <c r="D30" s="128" t="s">
        <v>28</v>
      </c>
      <c r="E30" s="129" t="s">
        <v>29</v>
      </c>
      <c r="F30" s="128" t="s">
        <v>30</v>
      </c>
    </row>
    <row r="31" spans="1:6" x14ac:dyDescent="0.25">
      <c r="A31" s="85" t="s">
        <v>35</v>
      </c>
      <c r="B31" s="85" t="s">
        <v>36</v>
      </c>
      <c r="C31" s="130">
        <v>0.25</v>
      </c>
      <c r="D31" s="85" t="s">
        <v>37</v>
      </c>
      <c r="E31" s="114">
        <v>176000</v>
      </c>
      <c r="F31" s="114">
        <f t="shared" ref="F31:F36" si="0">(C31*E31)</f>
        <v>44000</v>
      </c>
    </row>
    <row r="32" spans="1:6" x14ac:dyDescent="0.25">
      <c r="A32" s="85" t="s">
        <v>38</v>
      </c>
      <c r="B32" s="85" t="s">
        <v>36</v>
      </c>
      <c r="C32" s="130">
        <v>0.125</v>
      </c>
      <c r="D32" s="85" t="s">
        <v>37</v>
      </c>
      <c r="E32" s="114">
        <v>200000</v>
      </c>
      <c r="F32" s="114">
        <f t="shared" si="0"/>
        <v>25000</v>
      </c>
    </row>
    <row r="33" spans="1:6" x14ac:dyDescent="0.25">
      <c r="A33" s="85" t="s">
        <v>39</v>
      </c>
      <c r="B33" s="85" t="s">
        <v>36</v>
      </c>
      <c r="C33" s="130">
        <v>0.125</v>
      </c>
      <c r="D33" s="85" t="s">
        <v>40</v>
      </c>
      <c r="E33" s="114">
        <v>96000</v>
      </c>
      <c r="F33" s="114">
        <f t="shared" si="0"/>
        <v>12000</v>
      </c>
    </row>
    <row r="34" spans="1:6" x14ac:dyDescent="0.25">
      <c r="A34" s="87" t="s">
        <v>41</v>
      </c>
      <c r="B34" s="87" t="s">
        <v>36</v>
      </c>
      <c r="C34" s="131">
        <v>0.125</v>
      </c>
      <c r="D34" s="87" t="s">
        <v>37</v>
      </c>
      <c r="E34" s="132">
        <v>200000</v>
      </c>
      <c r="F34" s="132">
        <f t="shared" si="0"/>
        <v>25000</v>
      </c>
    </row>
    <row r="35" spans="1:6" ht="31.5" customHeight="1" x14ac:dyDescent="0.25">
      <c r="A35" s="86" t="s">
        <v>42</v>
      </c>
      <c r="B35" s="86" t="s">
        <v>36</v>
      </c>
      <c r="C35" s="133">
        <v>0.125</v>
      </c>
      <c r="D35" s="86" t="s">
        <v>43</v>
      </c>
      <c r="E35" s="134">
        <v>560000</v>
      </c>
      <c r="F35" s="134">
        <f t="shared" si="0"/>
        <v>70000</v>
      </c>
    </row>
    <row r="36" spans="1:6" ht="31.5" customHeight="1" x14ac:dyDescent="0.25">
      <c r="A36" s="86" t="s">
        <v>44</v>
      </c>
      <c r="B36" s="86" t="s">
        <v>36</v>
      </c>
      <c r="C36" s="133">
        <v>0.25</v>
      </c>
      <c r="D36" s="86" t="s">
        <v>45</v>
      </c>
      <c r="E36" s="134">
        <v>120000</v>
      </c>
      <c r="F36" s="134">
        <f t="shared" si="0"/>
        <v>30000</v>
      </c>
    </row>
    <row r="37" spans="1:6" x14ac:dyDescent="0.25">
      <c r="A37" s="88" t="s">
        <v>46</v>
      </c>
      <c r="B37" s="89"/>
      <c r="C37" s="89"/>
      <c r="D37" s="89"/>
      <c r="E37" s="89"/>
      <c r="F37" s="135">
        <f>SUM(F31:F36)</f>
        <v>206000</v>
      </c>
    </row>
    <row r="38" spans="1:6" x14ac:dyDescent="0.25">
      <c r="A38" s="18"/>
      <c r="B38" s="19"/>
      <c r="C38" s="19"/>
      <c r="D38" s="19"/>
      <c r="E38" s="20"/>
      <c r="F38" s="20"/>
    </row>
    <row r="39" spans="1:6" x14ac:dyDescent="0.25">
      <c r="A39" s="13" t="s">
        <v>47</v>
      </c>
      <c r="B39" s="125"/>
      <c r="C39" s="14"/>
      <c r="D39" s="14"/>
      <c r="E39" s="14"/>
      <c r="F39" s="14"/>
    </row>
    <row r="40" spans="1:6" ht="24" x14ac:dyDescent="0.25">
      <c r="A40" s="129" t="s">
        <v>48</v>
      </c>
      <c r="B40" s="129" t="s">
        <v>49</v>
      </c>
      <c r="C40" s="129" t="s">
        <v>50</v>
      </c>
      <c r="D40" s="129" t="s">
        <v>28</v>
      </c>
      <c r="E40" s="129" t="s">
        <v>29</v>
      </c>
      <c r="F40" s="129" t="s">
        <v>30</v>
      </c>
    </row>
    <row r="41" spans="1:6" x14ac:dyDescent="0.25">
      <c r="A41" s="136" t="s">
        <v>51</v>
      </c>
      <c r="B41" s="137"/>
      <c r="C41" s="137"/>
      <c r="D41" s="137"/>
      <c r="E41" s="137"/>
      <c r="F41" s="137"/>
    </row>
    <row r="42" spans="1:6" x14ac:dyDescent="0.25">
      <c r="A42" s="82" t="s">
        <v>52</v>
      </c>
      <c r="B42" s="82" t="s">
        <v>53</v>
      </c>
      <c r="C42" s="138">
        <v>35</v>
      </c>
      <c r="D42" s="82" t="s">
        <v>54</v>
      </c>
      <c r="E42" s="21">
        <v>3800</v>
      </c>
      <c r="F42" s="21">
        <f>(C42*E42)</f>
        <v>133000</v>
      </c>
    </row>
    <row r="43" spans="1:6" x14ac:dyDescent="0.25">
      <c r="A43" s="82" t="s">
        <v>55</v>
      </c>
      <c r="B43" s="82" t="s">
        <v>53</v>
      </c>
      <c r="C43" s="138">
        <v>8</v>
      </c>
      <c r="D43" s="82" t="s">
        <v>56</v>
      </c>
      <c r="E43" s="21">
        <v>3500</v>
      </c>
      <c r="F43" s="21">
        <f>(C43*E43)</f>
        <v>28000</v>
      </c>
    </row>
    <row r="44" spans="1:6" x14ac:dyDescent="0.25">
      <c r="A44" s="22" t="s">
        <v>57</v>
      </c>
      <c r="B44" s="139"/>
      <c r="C44" s="139"/>
      <c r="D44" s="139"/>
      <c r="E44" s="21"/>
      <c r="F44" s="21"/>
    </row>
    <row r="45" spans="1:6" x14ac:dyDescent="0.25">
      <c r="A45" s="82" t="s">
        <v>58</v>
      </c>
      <c r="B45" s="82" t="s">
        <v>59</v>
      </c>
      <c r="C45" s="138">
        <v>100</v>
      </c>
      <c r="D45" s="82" t="s">
        <v>60</v>
      </c>
      <c r="E45" s="21">
        <v>400</v>
      </c>
      <c r="F45" s="21">
        <f>(C45*E45)</f>
        <v>40000</v>
      </c>
    </row>
    <row r="46" spans="1:6" x14ac:dyDescent="0.25">
      <c r="A46" s="82" t="s">
        <v>61</v>
      </c>
      <c r="B46" s="82" t="s">
        <v>59</v>
      </c>
      <c r="C46" s="138">
        <v>200</v>
      </c>
      <c r="D46" s="82" t="s">
        <v>60</v>
      </c>
      <c r="E46" s="21">
        <v>380</v>
      </c>
      <c r="F46" s="21">
        <f t="shared" ref="F46:F48" si="1">(C46*E46)</f>
        <v>76000</v>
      </c>
    </row>
    <row r="47" spans="1:6" x14ac:dyDescent="0.25">
      <c r="A47" s="82" t="s">
        <v>62</v>
      </c>
      <c r="B47" s="82" t="s">
        <v>59</v>
      </c>
      <c r="C47" s="138">
        <v>150</v>
      </c>
      <c r="D47" s="82" t="s">
        <v>60</v>
      </c>
      <c r="E47" s="21">
        <v>380</v>
      </c>
      <c r="F47" s="21">
        <f t="shared" si="1"/>
        <v>57000</v>
      </c>
    </row>
    <row r="48" spans="1:6" x14ac:dyDescent="0.25">
      <c r="A48" s="82" t="s">
        <v>63</v>
      </c>
      <c r="B48" s="82" t="s">
        <v>53</v>
      </c>
      <c r="C48" s="138">
        <v>2000</v>
      </c>
      <c r="D48" s="82" t="s">
        <v>54</v>
      </c>
      <c r="E48" s="21">
        <v>110</v>
      </c>
      <c r="F48" s="21">
        <f t="shared" si="1"/>
        <v>220000</v>
      </c>
    </row>
    <row r="49" spans="1:6" x14ac:dyDescent="0.25">
      <c r="A49" s="22" t="s">
        <v>64</v>
      </c>
      <c r="B49" s="139"/>
      <c r="C49" s="139"/>
      <c r="D49" s="139"/>
      <c r="E49" s="21"/>
      <c r="F49" s="21"/>
    </row>
    <row r="50" spans="1:6" x14ac:dyDescent="0.25">
      <c r="A50" s="82" t="s">
        <v>65</v>
      </c>
      <c r="B50" s="82" t="s">
        <v>66</v>
      </c>
      <c r="C50" s="138">
        <v>1</v>
      </c>
      <c r="D50" s="82" t="s">
        <v>67</v>
      </c>
      <c r="E50" s="21">
        <v>43000</v>
      </c>
      <c r="F50" s="21">
        <f>(C50*E50)</f>
        <v>43000</v>
      </c>
    </row>
    <row r="51" spans="1:6" x14ac:dyDescent="0.25">
      <c r="A51" s="23" t="s">
        <v>68</v>
      </c>
      <c r="B51" s="24"/>
      <c r="C51" s="24"/>
      <c r="D51" s="24"/>
      <c r="E51" s="24"/>
      <c r="F51" s="140">
        <f>SUM(F41:F50)</f>
        <v>597000</v>
      </c>
    </row>
    <row r="52" spans="1:6" x14ac:dyDescent="0.25">
      <c r="A52" s="18"/>
      <c r="B52" s="19"/>
      <c r="C52" s="19"/>
      <c r="D52" s="19"/>
      <c r="E52" s="20"/>
      <c r="F52" s="20"/>
    </row>
    <row r="53" spans="1:6" x14ac:dyDescent="0.25">
      <c r="A53" s="13" t="s">
        <v>69</v>
      </c>
      <c r="B53" s="125"/>
      <c r="C53" s="14"/>
      <c r="D53" s="14"/>
      <c r="E53" s="14"/>
      <c r="F53" s="14"/>
    </row>
    <row r="54" spans="1:6" ht="24" x14ac:dyDescent="0.25">
      <c r="A54" s="128" t="s">
        <v>70</v>
      </c>
      <c r="B54" s="129" t="s">
        <v>49</v>
      </c>
      <c r="C54" s="129" t="s">
        <v>50</v>
      </c>
      <c r="D54" s="128" t="s">
        <v>28</v>
      </c>
      <c r="E54" s="129" t="s">
        <v>29</v>
      </c>
      <c r="F54" s="128" t="s">
        <v>30</v>
      </c>
    </row>
    <row r="55" spans="1:6" x14ac:dyDescent="0.25">
      <c r="A55" s="81"/>
      <c r="B55" s="82"/>
      <c r="C55" s="21"/>
      <c r="D55" s="81"/>
      <c r="E55" s="25"/>
      <c r="F55" s="21"/>
    </row>
    <row r="56" spans="1:6" x14ac:dyDescent="0.25">
      <c r="A56" s="26" t="s">
        <v>71</v>
      </c>
      <c r="B56" s="27"/>
      <c r="C56" s="27"/>
      <c r="D56" s="27"/>
      <c r="E56" s="27"/>
      <c r="F56" s="28"/>
    </row>
    <row r="57" spans="1:6" x14ac:dyDescent="0.25">
      <c r="A57" s="43"/>
      <c r="B57" s="43"/>
      <c r="C57" s="43"/>
      <c r="D57" s="43"/>
      <c r="E57" s="44"/>
      <c r="F57" s="44"/>
    </row>
    <row r="58" spans="1:6" x14ac:dyDescent="0.25">
      <c r="A58" s="45" t="s">
        <v>72</v>
      </c>
      <c r="B58" s="46"/>
      <c r="C58" s="46"/>
      <c r="D58" s="46"/>
      <c r="E58" s="46"/>
      <c r="F58" s="47">
        <f>F22+F27+F37+F51</f>
        <v>803000</v>
      </c>
    </row>
    <row r="59" spans="1:6" x14ac:dyDescent="0.25">
      <c r="A59" s="48" t="s">
        <v>73</v>
      </c>
      <c r="B59" s="30"/>
      <c r="C59" s="30"/>
      <c r="D59" s="30"/>
      <c r="E59" s="30"/>
      <c r="F59" s="49">
        <f>F58*0.05</f>
        <v>40150</v>
      </c>
    </row>
    <row r="60" spans="1:6" x14ac:dyDescent="0.25">
      <c r="A60" s="50" t="s">
        <v>74</v>
      </c>
      <c r="B60" s="29"/>
      <c r="C60" s="29"/>
      <c r="D60" s="29"/>
      <c r="E60" s="29"/>
      <c r="F60" s="51">
        <f>F59+F58</f>
        <v>843150</v>
      </c>
    </row>
    <row r="61" spans="1:6" x14ac:dyDescent="0.25">
      <c r="A61" s="48" t="s">
        <v>75</v>
      </c>
      <c r="B61" s="30"/>
      <c r="C61" s="30"/>
      <c r="D61" s="30"/>
      <c r="E61" s="30"/>
      <c r="F61" s="49">
        <f>F12</f>
        <v>1440000</v>
      </c>
    </row>
    <row r="62" spans="1:6" x14ac:dyDescent="0.25">
      <c r="A62" s="52" t="s">
        <v>76</v>
      </c>
      <c r="B62" s="53"/>
      <c r="C62" s="53"/>
      <c r="D62" s="53"/>
      <c r="E62" s="53"/>
      <c r="F62" s="92">
        <f>F61-F60</f>
        <v>596850</v>
      </c>
    </row>
    <row r="63" spans="1:6" x14ac:dyDescent="0.25">
      <c r="A63" s="41" t="s">
        <v>77</v>
      </c>
      <c r="B63" s="42"/>
      <c r="C63" s="42"/>
      <c r="D63" s="42"/>
      <c r="E63" s="42"/>
      <c r="F63" s="38"/>
    </row>
    <row r="64" spans="1:6" ht="15.75" thickBot="1" x14ac:dyDescent="0.3">
      <c r="A64" s="54"/>
      <c r="B64" s="42"/>
      <c r="C64" s="42"/>
      <c r="D64" s="42"/>
      <c r="E64" s="42"/>
      <c r="F64" s="38"/>
    </row>
    <row r="65" spans="1:6" x14ac:dyDescent="0.25">
      <c r="A65" s="66" t="s">
        <v>78</v>
      </c>
      <c r="B65" s="67"/>
      <c r="C65" s="67"/>
      <c r="D65" s="67"/>
      <c r="E65" s="68"/>
      <c r="F65" s="38"/>
    </row>
    <row r="66" spans="1:6" x14ac:dyDescent="0.25">
      <c r="A66" s="69" t="s">
        <v>79</v>
      </c>
      <c r="B66" s="40"/>
      <c r="C66" s="40"/>
      <c r="D66" s="40"/>
      <c r="E66" s="70"/>
      <c r="F66" s="38"/>
    </row>
    <row r="67" spans="1:6" x14ac:dyDescent="0.25">
      <c r="A67" s="69" t="s">
        <v>80</v>
      </c>
      <c r="B67" s="40"/>
      <c r="C67" s="40"/>
      <c r="D67" s="40"/>
      <c r="E67" s="70"/>
      <c r="F67" s="38"/>
    </row>
    <row r="68" spans="1:6" x14ac:dyDescent="0.25">
      <c r="A68" s="69" t="s">
        <v>81</v>
      </c>
      <c r="B68" s="40"/>
      <c r="C68" s="40"/>
      <c r="D68" s="40"/>
      <c r="E68" s="70"/>
      <c r="F68" s="38"/>
    </row>
    <row r="69" spans="1:6" x14ac:dyDescent="0.25">
      <c r="A69" s="69" t="s">
        <v>82</v>
      </c>
      <c r="B69" s="40"/>
      <c r="C69" s="40"/>
      <c r="D69" s="40"/>
      <c r="E69" s="70"/>
      <c r="F69" s="38"/>
    </row>
    <row r="70" spans="1:6" x14ac:dyDescent="0.25">
      <c r="A70" s="69" t="s">
        <v>83</v>
      </c>
      <c r="B70" s="40"/>
      <c r="C70" s="40"/>
      <c r="D70" s="40"/>
      <c r="E70" s="70"/>
      <c r="F70" s="38"/>
    </row>
    <row r="71" spans="1:6" ht="15.75" thickBot="1" x14ac:dyDescent="0.3">
      <c r="A71" s="71" t="s">
        <v>84</v>
      </c>
      <c r="B71" s="72"/>
      <c r="C71" s="72"/>
      <c r="D71" s="72"/>
      <c r="E71" s="73"/>
      <c r="F71" s="38"/>
    </row>
    <row r="72" spans="1:6" x14ac:dyDescent="0.25">
      <c r="A72" s="64"/>
      <c r="B72" s="40"/>
      <c r="C72" s="40"/>
      <c r="D72" s="40"/>
      <c r="E72" s="40"/>
      <c r="F72" s="38"/>
    </row>
    <row r="73" spans="1:6" ht="15.75" thickBot="1" x14ac:dyDescent="0.3">
      <c r="A73" s="98" t="s">
        <v>85</v>
      </c>
      <c r="B73" s="99"/>
      <c r="C73" s="63"/>
      <c r="D73" s="31"/>
      <c r="E73" s="31"/>
      <c r="F73" s="38"/>
    </row>
    <row r="74" spans="1:6" x14ac:dyDescent="0.25">
      <c r="A74" s="56" t="s">
        <v>70</v>
      </c>
      <c r="B74" s="32" t="s">
        <v>86</v>
      </c>
      <c r="C74" s="57" t="s">
        <v>87</v>
      </c>
      <c r="D74" s="31"/>
      <c r="E74" s="31"/>
      <c r="F74" s="38"/>
    </row>
    <row r="75" spans="1:6" x14ac:dyDescent="0.25">
      <c r="A75" s="58" t="s">
        <v>88</v>
      </c>
      <c r="B75" s="33">
        <f>F22</f>
        <v>0</v>
      </c>
      <c r="C75" s="59">
        <f>(B75/B81)</f>
        <v>0</v>
      </c>
      <c r="D75" s="31"/>
      <c r="E75" s="31"/>
      <c r="F75" s="38"/>
    </row>
    <row r="76" spans="1:6" x14ac:dyDescent="0.25">
      <c r="A76" s="58" t="s">
        <v>89</v>
      </c>
      <c r="B76" s="34">
        <v>0</v>
      </c>
      <c r="C76" s="59">
        <v>0</v>
      </c>
      <c r="D76" s="31"/>
      <c r="E76" s="31"/>
      <c r="F76" s="38"/>
    </row>
    <row r="77" spans="1:6" x14ac:dyDescent="0.25">
      <c r="A77" s="58" t="s">
        <v>90</v>
      </c>
      <c r="B77" s="33">
        <f>F37</f>
        <v>206000</v>
      </c>
      <c r="C77" s="59">
        <f>(B77/B81)</f>
        <v>0.24432188815750461</v>
      </c>
      <c r="D77" s="31"/>
      <c r="E77" s="31"/>
      <c r="F77" s="38"/>
    </row>
    <row r="78" spans="1:6" x14ac:dyDescent="0.25">
      <c r="A78" s="58" t="s">
        <v>48</v>
      </c>
      <c r="B78" s="33">
        <f>F51</f>
        <v>597000</v>
      </c>
      <c r="C78" s="59">
        <f>(B78/B81)</f>
        <v>0.70805906422344778</v>
      </c>
      <c r="D78" s="31"/>
      <c r="E78" s="31"/>
      <c r="F78" s="38"/>
    </row>
    <row r="79" spans="1:6" x14ac:dyDescent="0.25">
      <c r="A79" s="58" t="s">
        <v>91</v>
      </c>
      <c r="B79" s="35">
        <f>F56</f>
        <v>0</v>
      </c>
      <c r="C79" s="59">
        <f>(B79/B81)</f>
        <v>0</v>
      </c>
      <c r="D79" s="37"/>
      <c r="E79" s="37"/>
      <c r="F79" s="38"/>
    </row>
    <row r="80" spans="1:6" x14ac:dyDescent="0.25">
      <c r="A80" s="58" t="s">
        <v>92</v>
      </c>
      <c r="B80" s="35">
        <f>F59</f>
        <v>40150</v>
      </c>
      <c r="C80" s="59">
        <f>(B80/B81)</f>
        <v>4.7619047619047616E-2</v>
      </c>
      <c r="D80" s="37"/>
      <c r="E80" s="37"/>
      <c r="F80" s="38"/>
    </row>
    <row r="81" spans="1:6" ht="15.75" thickBot="1" x14ac:dyDescent="0.3">
      <c r="A81" s="60" t="s">
        <v>93</v>
      </c>
      <c r="B81" s="61">
        <f>SUM(B75:B80)</f>
        <v>843150</v>
      </c>
      <c r="C81" s="62">
        <f>SUM(C75:C80)</f>
        <v>1</v>
      </c>
      <c r="D81" s="37"/>
      <c r="E81" s="37"/>
      <c r="F81" s="38"/>
    </row>
    <row r="82" spans="1:6" x14ac:dyDescent="0.25">
      <c r="A82" s="54"/>
      <c r="B82" s="42"/>
      <c r="C82" s="42"/>
      <c r="D82" s="42"/>
      <c r="E82" s="42"/>
      <c r="F82" s="38"/>
    </row>
    <row r="83" spans="1:6" x14ac:dyDescent="0.25">
      <c r="A83" s="55"/>
      <c r="B83" s="42"/>
      <c r="C83" s="42"/>
      <c r="D83" s="42"/>
      <c r="E83" s="42"/>
      <c r="F83" s="38"/>
    </row>
    <row r="84" spans="1:6" ht="15.75" thickBot="1" x14ac:dyDescent="0.3">
      <c r="A84" s="75"/>
      <c r="B84" s="76" t="s">
        <v>94</v>
      </c>
      <c r="C84" s="77"/>
      <c r="D84" s="78"/>
      <c r="E84" s="36"/>
      <c r="F84" s="38"/>
    </row>
    <row r="85" spans="1:6" x14ac:dyDescent="0.25">
      <c r="A85" s="79" t="s">
        <v>95</v>
      </c>
      <c r="B85" s="141">
        <v>1100</v>
      </c>
      <c r="C85" s="141">
        <v>1200</v>
      </c>
      <c r="D85" s="142">
        <v>1300</v>
      </c>
      <c r="E85" s="74"/>
      <c r="F85" s="39"/>
    </row>
    <row r="86" spans="1:6" ht="15.75" thickBot="1" x14ac:dyDescent="0.3">
      <c r="A86" s="60" t="s">
        <v>96</v>
      </c>
      <c r="B86" s="61">
        <f>F60/B85</f>
        <v>766.5</v>
      </c>
      <c r="C86" s="61">
        <f>F60/C85</f>
        <v>702.625</v>
      </c>
      <c r="D86" s="80">
        <f>F60/D85</f>
        <v>648.57692307692309</v>
      </c>
      <c r="E86" s="74"/>
      <c r="F86" s="39"/>
    </row>
    <row r="87" spans="1:6" x14ac:dyDescent="0.25">
      <c r="A87" s="65" t="s">
        <v>97</v>
      </c>
      <c r="B87" s="40"/>
      <c r="C87" s="40"/>
      <c r="D87" s="40"/>
      <c r="E87" s="40"/>
      <c r="F87" s="40"/>
    </row>
  </sheetData>
  <mergeCells count="8">
    <mergeCell ref="A17:F17"/>
    <mergeCell ref="A73:B73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TREBOL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2021-04-04T02:17:04Z</dcterms:modified>
  <cp:category/>
  <cp:contentStatus/>
</cp:coreProperties>
</file>