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llarrica\"/>
    </mc:Choice>
  </mc:AlternateContent>
  <bookViews>
    <workbookView xWindow="0" yWindow="0" windowWidth="20490" windowHeight="7155"/>
  </bookViews>
  <sheets>
    <sheet name="BOVINO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C93" i="2" l="1"/>
  <c r="D87" i="2" s="1"/>
  <c r="G56" i="2" l="1"/>
  <c r="D92" i="2" l="1"/>
  <c r="G55" i="2"/>
  <c r="G54" i="2"/>
  <c r="G52" i="2"/>
  <c r="G51" i="2"/>
  <c r="G22" i="2"/>
  <c r="G73" i="2"/>
  <c r="G63" i="2" l="1"/>
  <c r="G70" i="2" s="1"/>
  <c r="G71" i="2" s="1"/>
  <c r="G72" i="2" s="1"/>
  <c r="D90" i="2"/>
  <c r="D89" i="2"/>
  <c r="D91" i="2"/>
  <c r="E98" i="2" l="1"/>
  <c r="D98" i="2"/>
  <c r="C98" i="2"/>
  <c r="G74" i="2"/>
  <c r="D93" i="2"/>
</calcChain>
</file>

<file path=xl/sharedStrings.xml><?xml version="1.0" encoding="utf-8"?>
<sst xmlns="http://schemas.openxmlformats.org/spreadsheetml/2006/main" count="130" uniqueCount="98">
  <si>
    <t>RUBRO O CULTIVO</t>
  </si>
  <si>
    <t>BOVINO</t>
  </si>
  <si>
    <t>RENDIMIENTO (kilos/Há.)</t>
  </si>
  <si>
    <t>VARIEDAD</t>
  </si>
  <si>
    <t>CLAVEL Y MEZCLAS</t>
  </si>
  <si>
    <t>FECHA ESTIMADA  PRECIO VENTA</t>
  </si>
  <si>
    <t>FEBRERO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</si>
  <si>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</si>
  <si>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</si>
  <si>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</si>
  <si>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</si>
  <si>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</si>
  <si>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</si>
  <si>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</si>
  <si>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VILLARRICA</t>
  </si>
  <si>
    <t>DESTINO PRODUCCION</t>
  </si>
  <si>
    <t>PREDIO</t>
  </si>
  <si>
    <t>COMUNA/LOCALIDAD</t>
  </si>
  <si>
    <t>Todas la comunas del Área</t>
  </si>
  <si>
    <t>FECHA DE COSECHA</t>
  </si>
  <si>
    <t>MAYO de 2021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</si>
  <si>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</si>
  <si>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</si>
  <si>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</si>
  <si>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</si>
  <si>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</si>
  <si>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</si>
  <si>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</si>
  <si>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</si>
  <si>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</si>
  <si>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</si>
  <si>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</si>
  <si>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TRASLADOS, ALIMENTACIÓN, MANEJO SANITARIO</t>
  </si>
  <si>
    <t>JH</t>
  </si>
  <si>
    <t>SEPT.-MAYO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</si>
  <si>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</si>
  <si>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</si>
  <si>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</si>
  <si>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</si>
  <si>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</si>
  <si>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</si>
  <si>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</si>
  <si>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</si>
  <si>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</si>
  <si>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MANTENCIÓN DE PRADERAS</t>
  </si>
  <si>
    <t>FERTILIZANTES</t>
  </si>
  <si>
    <t>SUPERNITRO</t>
  </si>
  <si>
    <t>Kg</t>
  </si>
  <si>
    <t>Octubre-Noviembre</t>
  </si>
  <si>
    <t>S.F.T.</t>
  </si>
  <si>
    <t>kg</t>
  </si>
  <si>
    <t>ALIMENTACIÓN SUPLEMENTARIA</t>
  </si>
  <si>
    <t>FARDOS</t>
  </si>
  <si>
    <t>U.</t>
  </si>
  <si>
    <t>PRADERA SUPLEMENTARIA</t>
  </si>
  <si>
    <t>SALES MINERALES</t>
  </si>
  <si>
    <t>SANIDAD  ANIMAL</t>
  </si>
  <si>
    <t>ANTICOSTRIDIALES</t>
  </si>
  <si>
    <t>DOSIS</t>
  </si>
  <si>
    <t>ANTIPARASITARIO</t>
  </si>
  <si>
    <t>VACUNAS (cabunclo y bruselosis)</t>
  </si>
  <si>
    <t>RB-51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</si>
  <si>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</si>
  <si>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</si>
  <si>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</si>
  <si>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</si>
  <si>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</si>
  <si>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</si>
  <si>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</si>
  <si>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</si>
  <si>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</si>
  <si>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</si>
  <si>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</si>
  <si>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</si>
  <si>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</si>
  <si>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</si>
  <si>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</si>
  <si>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</si>
  <si>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</si>
  <si>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</si>
  <si>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</si>
  <si>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</si>
  <si>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</si>
  <si>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</si>
  <si>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</si>
  <si>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</si>
  <si>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</si>
  <si>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</si>
  <si>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</si>
  <si>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</si>
  <si>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</si>
  <si>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</si>
  <si>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</si>
  <si>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Septiembre-mayo</t>
  </si>
  <si>
    <t>Agosto - Septiembre</t>
  </si>
  <si>
    <t>Abril-Octubre</t>
  </si>
  <si>
    <t>Diciembre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</si>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</sst>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4" fillId="2" borderId="56" xfId="0" applyFont="1" applyFill="1" applyBorder="1" applyAlignment="1"/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/>
    <xf numFmtId="165" fontId="1" fillId="5" borderId="33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74" workbookViewId="0">
      <selection activeCell="G51" sqref="G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37" t="s">
        <v>0</v>
      </c>
      <c r="C9" s="138" t="s">
        <v>1</v>
      </c>
      <c r="D9" s="6"/>
      <c r="E9" s="144" t="s">
        <v>2</v>
      </c>
      <c r="F9" s="145"/>
      <c r="G9" s="146">
        <v>150</v>
      </c>
    </row>
    <row r="10" spans="1:7" ht="38.25" customHeight="1" x14ac:dyDescent="0.25">
      <c r="A10" s="5"/>
      <c r="B10" s="139" t="s">
        <v>3</v>
      </c>
      <c r="C10" s="140" t="s">
        <v>4</v>
      </c>
      <c r="D10" s="7"/>
      <c r="E10" s="147" t="s">
        <v>5</v>
      </c>
      <c r="F10" s="148"/>
      <c r="G10" s="141" t="s">
        <v>6</v>
      </c>
    </row>
    <row r="11" spans="1:7" ht="18" customHeight="1" x14ac:dyDescent="0.25">
      <c r="A11" s="5"/>
      <c r="B11" s="139" t="s">
        <v>7</v>
      </c>
      <c r="C11" s="141" t="s">
        <v>8</v>
      </c>
      <c r="D11" s="7"/>
      <c r="E11" s="147" t="s">
        <v>9</v>
      </c>
      <c r="F11" s="148"/>
      <c r="G11" s="149">
        <v>1500</v>
      </c>
    </row>
    <row r="12" spans="1:7" ht="11.25" customHeight="1" x14ac:dyDescent="0.25">
      <c r="A12" s="5"/>
      <c r="B12" s="139" t="s">
        <v>10</v>
      </c>
      <c r="C12" s="142" t="s">
        <v>11</v>
      </c>
      <c r="D12" s="7"/>
      <c r="E12" s="141" t="s">
        <v>12</v>
      </c>
      <c r="F12" s="150"/>
      <c r="G12" s="151">
        <f>G9*G11</f>
        <v>225000</v>
      </c>
    </row>
    <row r="13" spans="1:7" ht="11.25" customHeight="1" x14ac:dyDescent="0.25">
      <c r="A13" s="5"/>
      <c r="B13" s="139" t="s">
        <v>13</v>
      </c>
      <c r="C13" s="141" t="s">
        <v>14</v>
      </c>
      <c r="D13" s="7"/>
      <c r="E13" s="147" t="s">
        <v>15</v>
      </c>
      <c r="F13" s="148"/>
      <c r="G13" s="141" t="s">
        <v>16</v>
      </c>
    </row>
    <row r="14" spans="1:7" ht="13.5" customHeight="1" x14ac:dyDescent="0.25">
      <c r="A14" s="5"/>
      <c r="B14" s="139" t="s">
        <v>17</v>
      </c>
      <c r="C14" s="141" t="s">
        <v>18</v>
      </c>
      <c r="D14" s="7"/>
      <c r="E14" s="147" t="s">
        <v>19</v>
      </c>
      <c r="F14" s="148"/>
      <c r="G14" s="141" t="s">
        <v>20</v>
      </c>
    </row>
    <row r="15" spans="1:7" ht="25.5" customHeight="1" x14ac:dyDescent="0.25">
      <c r="A15" s="5"/>
      <c r="B15" s="139" t="s">
        <v>21</v>
      </c>
      <c r="C15" s="143">
        <v>44197</v>
      </c>
      <c r="D15" s="7"/>
      <c r="E15" s="152" t="s">
        <v>22</v>
      </c>
      <c r="F15" s="153"/>
      <c r="G15" s="142" t="s">
        <v>23</v>
      </c>
    </row>
    <row r="16" spans="1:7" ht="12" customHeight="1" x14ac:dyDescent="0.25">
      <c r="A16" s="2"/>
      <c r="B16" s="10"/>
      <c r="C16" s="11"/>
      <c r="D16" s="12"/>
      <c r="E16" s="13"/>
      <c r="F16" s="13"/>
      <c r="G16" s="14"/>
    </row>
    <row r="17" spans="1:7" ht="12" customHeight="1" x14ac:dyDescent="0.25">
      <c r="A17" s="15"/>
      <c r="B17" s="133" t="s">
        <v>24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5"/>
      <c r="B19" s="19" t="s">
        <v>25</v>
      </c>
      <c r="C19" s="20"/>
      <c r="D19" s="21"/>
      <c r="E19" s="21"/>
      <c r="F19" s="21"/>
      <c r="G19" s="21"/>
    </row>
    <row r="20" spans="1:7" ht="24" customHeight="1" x14ac:dyDescent="0.25">
      <c r="A20" s="15"/>
      <c r="B20" s="22" t="s">
        <v>26</v>
      </c>
      <c r="C20" s="22" t="s">
        <v>27</v>
      </c>
      <c r="D20" s="22" t="s">
        <v>28</v>
      </c>
      <c r="E20" s="22" t="s">
        <v>29</v>
      </c>
      <c r="F20" s="22" t="s">
        <v>30</v>
      </c>
      <c r="G20" s="22" t="s">
        <v>31</v>
      </c>
    </row>
    <row r="21" spans="1:7" ht="44.45" customHeight="1" x14ac:dyDescent="0.25">
      <c r="A21" s="15"/>
      <c r="B21" s="129" t="s">
        <v>32</v>
      </c>
      <c r="C21" s="23" t="s">
        <v>33</v>
      </c>
      <c r="D21" s="24">
        <v>1</v>
      </c>
      <c r="E21" s="129" t="s">
        <v>34</v>
      </c>
      <c r="F21" s="9">
        <v>25000</v>
      </c>
      <c r="G21" s="9">
        <v>25000</v>
      </c>
    </row>
    <row r="22" spans="1:7" ht="12.75" customHeight="1" x14ac:dyDescent="0.25">
      <c r="A22" s="15"/>
      <c r="B22" s="25" t="s">
        <v>35</v>
      </c>
      <c r="C22" s="26"/>
      <c r="D22" s="26"/>
      <c r="E22" s="26"/>
      <c r="F22" s="27"/>
      <c r="G22" s="28">
        <f>SUM(G21:G21)</f>
        <v>25000</v>
      </c>
    </row>
    <row r="23" spans="1:7" ht="12" customHeight="1" x14ac:dyDescent="0.25">
      <c r="A23" s="2"/>
      <c r="B23" s="16"/>
      <c r="C23" s="18"/>
      <c r="D23" s="18"/>
      <c r="E23" s="18"/>
      <c r="F23" s="29"/>
      <c r="G23" s="29"/>
    </row>
    <row r="24" spans="1:7" ht="12" customHeight="1" x14ac:dyDescent="0.25">
      <c r="A24" s="5"/>
      <c r="B24" s="30" t="s">
        <v>36</v>
      </c>
      <c r="C24" s="31"/>
      <c r="D24" s="32"/>
      <c r="E24" s="32"/>
      <c r="F24" s="33"/>
      <c r="G24" s="33"/>
    </row>
    <row r="25" spans="1:7" ht="24" customHeight="1" x14ac:dyDescent="0.25">
      <c r="A25" s="5"/>
      <c r="B25" s="34" t="s">
        <v>26</v>
      </c>
      <c r="C25" s="35" t="s">
        <v>27</v>
      </c>
      <c r="D25" s="35" t="s">
        <v>28</v>
      </c>
      <c r="E25" s="34" t="s">
        <v>29</v>
      </c>
      <c r="F25" s="35" t="s">
        <v>30</v>
      </c>
      <c r="G25" s="34" t="s">
        <v>31</v>
      </c>
    </row>
    <row r="26" spans="1:7" ht="12" customHeight="1" x14ac:dyDescent="0.25">
      <c r="A26" s="5"/>
      <c r="B26" s="36"/>
      <c r="C26" s="37"/>
      <c r="D26" s="37"/>
      <c r="E26" s="37"/>
      <c r="F26" s="36"/>
      <c r="G26" s="36"/>
    </row>
    <row r="27" spans="1:7" ht="12" customHeight="1" x14ac:dyDescent="0.25">
      <c r="A27" s="5"/>
      <c r="B27" s="38" t="s">
        <v>37</v>
      </c>
      <c r="C27" s="39"/>
      <c r="D27" s="39"/>
      <c r="E27" s="39"/>
      <c r="F27" s="40"/>
      <c r="G27" s="40"/>
    </row>
    <row r="28" spans="1:7" ht="12" customHeight="1" x14ac:dyDescent="0.25">
      <c r="A28" s="2"/>
      <c r="B28" s="41"/>
      <c r="C28" s="42"/>
      <c r="D28" s="42"/>
      <c r="E28" s="42"/>
      <c r="F28" s="43"/>
      <c r="G28" s="43"/>
    </row>
    <row r="29" spans="1:7" ht="12" customHeight="1" x14ac:dyDescent="0.25">
      <c r="A29" s="5"/>
      <c r="B29" s="30" t="s">
        <v>38</v>
      </c>
      <c r="C29" s="31"/>
      <c r="D29" s="32"/>
      <c r="E29" s="32"/>
      <c r="F29" s="33"/>
      <c r="G29" s="33"/>
    </row>
    <row r="30" spans="1:7" ht="24" customHeight="1" x14ac:dyDescent="0.25">
      <c r="A30" s="5"/>
      <c r="B30" s="44" t="s">
        <v>26</v>
      </c>
      <c r="C30" s="44" t="s">
        <v>27</v>
      </c>
      <c r="D30" s="44" t="s">
        <v>28</v>
      </c>
      <c r="E30" s="44" t="s">
        <v>29</v>
      </c>
      <c r="F30" s="45" t="s">
        <v>30</v>
      </c>
      <c r="G30" s="44" t="s">
        <v>31</v>
      </c>
    </row>
    <row r="31" spans="1:7" ht="12.75" hidden="1" customHeight="1" x14ac:dyDescent="0.25">
      <c r="A31" s="15"/>
      <c r="B31" s="129"/>
      <c r="C31" s="23"/>
      <c r="D31" s="24"/>
      <c r="E31" s="8"/>
      <c r="F31" s="9"/>
      <c r="G31" s="9"/>
    </row>
    <row r="32" spans="1:7" ht="12.75" hidden="1" customHeight="1" x14ac:dyDescent="0.25">
      <c r="A32" s="15"/>
      <c r="B32" s="129"/>
      <c r="C32" s="23"/>
      <c r="D32" s="24"/>
      <c r="E32" s="8"/>
      <c r="F32" s="9"/>
      <c r="G32" s="9"/>
    </row>
    <row r="33" spans="1:11" ht="12.75" hidden="1" customHeight="1" x14ac:dyDescent="0.25">
      <c r="A33" s="15"/>
      <c r="B33" s="129"/>
      <c r="C33" s="23"/>
      <c r="D33" s="24"/>
      <c r="E33" s="8"/>
      <c r="F33" s="9"/>
      <c r="G33" s="9"/>
    </row>
    <row r="34" spans="1:11" ht="12.75" hidden="1" customHeight="1" x14ac:dyDescent="0.25">
      <c r="A34" s="15"/>
      <c r="B34" s="129"/>
      <c r="C34" s="23"/>
      <c r="D34" s="24"/>
      <c r="E34" s="8"/>
      <c r="F34" s="9"/>
      <c r="G34" s="9"/>
    </row>
    <row r="35" spans="1:11" ht="12.75" hidden="1" customHeight="1" x14ac:dyDescent="0.25">
      <c r="A35" s="15"/>
      <c r="B35" s="129"/>
      <c r="C35" s="23"/>
      <c r="D35" s="24"/>
      <c r="E35" s="8"/>
      <c r="F35" s="9"/>
      <c r="G35" s="9"/>
    </row>
    <row r="36" spans="1:11" ht="12.75" hidden="1" customHeight="1" x14ac:dyDescent="0.25">
      <c r="A36" s="15"/>
      <c r="B36" s="129"/>
      <c r="C36" s="23"/>
      <c r="D36" s="24"/>
      <c r="E36" s="8"/>
      <c r="F36" s="9"/>
      <c r="G36" s="9"/>
    </row>
    <row r="37" spans="1:11" ht="25.5" hidden="1" customHeight="1" x14ac:dyDescent="0.25">
      <c r="A37" s="15"/>
      <c r="B37" s="129"/>
      <c r="C37" s="23"/>
      <c r="D37" s="24"/>
      <c r="E37" s="8"/>
      <c r="F37" s="9"/>
      <c r="G37" s="9"/>
    </row>
    <row r="38" spans="1:11" ht="25.5" hidden="1" customHeight="1" x14ac:dyDescent="0.25">
      <c r="A38" s="15"/>
      <c r="B38" s="129"/>
      <c r="C38" s="23"/>
      <c r="D38" s="24"/>
      <c r="E38" s="8"/>
      <c r="F38" s="9"/>
      <c r="G38" s="9"/>
    </row>
    <row r="39" spans="1:11" ht="25.5" hidden="1" customHeight="1" x14ac:dyDescent="0.25">
      <c r="A39" s="15"/>
      <c r="B39" s="129"/>
      <c r="C39" s="23"/>
      <c r="D39" s="24"/>
      <c r="E39" s="8"/>
      <c r="F39" s="9"/>
      <c r="G39" s="9"/>
    </row>
    <row r="40" spans="1:11" ht="12.75" hidden="1" customHeight="1" x14ac:dyDescent="0.25">
      <c r="A40" s="15"/>
      <c r="B40" s="129"/>
      <c r="C40" s="23"/>
      <c r="D40" s="24"/>
      <c r="E40" s="8"/>
      <c r="F40" s="9"/>
      <c r="G40" s="9"/>
    </row>
    <row r="41" spans="1:11" ht="12.75" hidden="1" customHeight="1" x14ac:dyDescent="0.25">
      <c r="A41" s="15"/>
      <c r="B41" s="129"/>
      <c r="C41" s="23"/>
      <c r="D41" s="24"/>
      <c r="E41" s="8"/>
      <c r="F41" s="9"/>
      <c r="G41" s="9"/>
    </row>
    <row r="42" spans="1:11" ht="12.75" hidden="1" customHeight="1" x14ac:dyDescent="0.25">
      <c r="A42" s="15"/>
      <c r="B42" s="129"/>
      <c r="C42" s="23"/>
      <c r="D42" s="24"/>
      <c r="E42" s="8"/>
      <c r="F42" s="9"/>
      <c r="G42" s="9"/>
    </row>
    <row r="43" spans="1:11" ht="25.5" hidden="1" customHeight="1" x14ac:dyDescent="0.25">
      <c r="A43" s="15"/>
      <c r="B43" s="129"/>
      <c r="C43" s="23"/>
      <c r="D43" s="24"/>
      <c r="E43" s="8"/>
      <c r="F43" s="9"/>
      <c r="G43" s="9"/>
    </row>
    <row r="44" spans="1:11" ht="12.75" customHeight="1" x14ac:dyDescent="0.25">
      <c r="A44" s="15"/>
      <c r="B44" s="46"/>
      <c r="C44" s="47"/>
      <c r="D44" s="48"/>
      <c r="E44" s="49"/>
      <c r="F44" s="50"/>
      <c r="G44" s="50"/>
    </row>
    <row r="45" spans="1:11" ht="12.75" customHeight="1" x14ac:dyDescent="0.25">
      <c r="A45" s="5"/>
      <c r="B45" s="51" t="s">
        <v>39</v>
      </c>
      <c r="C45" s="52"/>
      <c r="D45" s="52"/>
      <c r="E45" s="52"/>
      <c r="F45" s="53"/>
      <c r="G45" s="54"/>
    </row>
    <row r="46" spans="1:11" ht="12" customHeight="1" x14ac:dyDescent="0.25">
      <c r="A46" s="2"/>
      <c r="B46" s="41"/>
      <c r="C46" s="42"/>
      <c r="D46" s="42"/>
      <c r="E46" s="42"/>
      <c r="F46" s="43"/>
      <c r="G46" s="43"/>
    </row>
    <row r="47" spans="1:11" ht="12" customHeight="1" x14ac:dyDescent="0.25">
      <c r="A47" s="5"/>
      <c r="B47" s="30" t="s">
        <v>40</v>
      </c>
      <c r="C47" s="31"/>
      <c r="D47" s="32"/>
      <c r="E47" s="32"/>
      <c r="F47" s="33"/>
      <c r="G47" s="33"/>
    </row>
    <row r="48" spans="1:11" ht="24" customHeight="1" x14ac:dyDescent="0.25">
      <c r="A48" s="5"/>
      <c r="B48" s="45" t="s">
        <v>41</v>
      </c>
      <c r="C48" s="45" t="s">
        <v>42</v>
      </c>
      <c r="D48" s="45" t="s">
        <v>43</v>
      </c>
      <c r="E48" s="45" t="s">
        <v>29</v>
      </c>
      <c r="F48" s="45" t="s">
        <v>30</v>
      </c>
      <c r="G48" s="45" t="s">
        <v>31</v>
      </c>
      <c r="K48" s="124"/>
    </row>
    <row r="49" spans="1:11" ht="29.1" customHeight="1" x14ac:dyDescent="0.25">
      <c r="A49" s="15"/>
      <c r="B49" s="55" t="s">
        <v>44</v>
      </c>
      <c r="C49" s="154"/>
      <c r="D49" s="154"/>
      <c r="E49" s="154"/>
      <c r="F49" s="154"/>
      <c r="G49" s="154"/>
      <c r="K49" s="124"/>
    </row>
    <row r="50" spans="1:11" ht="12.75" customHeight="1" x14ac:dyDescent="0.25">
      <c r="A50" s="15"/>
      <c r="B50" s="59" t="s">
        <v>45</v>
      </c>
      <c r="C50" s="132"/>
      <c r="D50" s="132"/>
      <c r="E50" s="132"/>
      <c r="F50" s="58"/>
      <c r="G50" s="58"/>
    </row>
    <row r="51" spans="1:11" ht="12.75" customHeight="1" x14ac:dyDescent="0.25">
      <c r="A51" s="15"/>
      <c r="B51" s="130" t="s">
        <v>46</v>
      </c>
      <c r="C51" s="131" t="s">
        <v>47</v>
      </c>
      <c r="D51" s="57">
        <v>100</v>
      </c>
      <c r="E51" s="131" t="s">
        <v>48</v>
      </c>
      <c r="F51" s="58">
        <v>374</v>
      </c>
      <c r="G51" s="58">
        <f>(D51*F51)</f>
        <v>37400</v>
      </c>
    </row>
    <row r="52" spans="1:11" ht="12.75" customHeight="1" x14ac:dyDescent="0.25">
      <c r="A52" s="15"/>
      <c r="B52" s="130" t="s">
        <v>49</v>
      </c>
      <c r="C52" s="131" t="s">
        <v>50</v>
      </c>
      <c r="D52" s="57">
        <v>100</v>
      </c>
      <c r="E52" s="131" t="s">
        <v>48</v>
      </c>
      <c r="F52" s="58">
        <v>480</v>
      </c>
      <c r="G52" s="58">
        <f>(D52*F52)</f>
        <v>48000</v>
      </c>
    </row>
    <row r="53" spans="1:11" ht="12.75" customHeight="1" x14ac:dyDescent="0.25">
      <c r="A53" s="15"/>
      <c r="B53" s="59" t="s">
        <v>51</v>
      </c>
      <c r="C53" s="132"/>
      <c r="D53" s="132"/>
      <c r="E53" s="132"/>
      <c r="F53" s="58"/>
      <c r="G53" s="58"/>
    </row>
    <row r="54" spans="1:11" ht="12.75" customHeight="1" x14ac:dyDescent="0.25">
      <c r="A54" s="15"/>
      <c r="B54" s="130" t="s">
        <v>52</v>
      </c>
      <c r="C54" s="131" t="s">
        <v>53</v>
      </c>
      <c r="D54" s="57">
        <v>4</v>
      </c>
      <c r="E54" s="131" t="s">
        <v>93</v>
      </c>
      <c r="F54" s="58">
        <v>2200</v>
      </c>
      <c r="G54" s="58">
        <f>(D54*F54)</f>
        <v>8800</v>
      </c>
    </row>
    <row r="55" spans="1:11" ht="12.75" customHeight="1" x14ac:dyDescent="0.25">
      <c r="A55" s="15"/>
      <c r="B55" s="130" t="s">
        <v>54</v>
      </c>
      <c r="C55" s="131" t="s">
        <v>47</v>
      </c>
      <c r="D55" s="57">
        <v>1</v>
      </c>
      <c r="E55" s="131" t="s">
        <v>94</v>
      </c>
      <c r="F55" s="58">
        <v>24000</v>
      </c>
      <c r="G55" s="58">
        <f>(D55*F55)</f>
        <v>24000</v>
      </c>
    </row>
    <row r="56" spans="1:11" ht="12.75" customHeight="1" x14ac:dyDescent="0.25">
      <c r="A56" s="15"/>
      <c r="B56" s="130" t="s">
        <v>55</v>
      </c>
      <c r="C56" s="131" t="s">
        <v>47</v>
      </c>
      <c r="D56" s="57">
        <v>1</v>
      </c>
      <c r="E56" s="131" t="s">
        <v>93</v>
      </c>
      <c r="F56" s="58">
        <v>3000</v>
      </c>
      <c r="G56" s="58">
        <f>(D56*F56)</f>
        <v>3000</v>
      </c>
    </row>
    <row r="57" spans="1:11" ht="12.75" customHeight="1" x14ac:dyDescent="0.25">
      <c r="A57" s="15"/>
      <c r="B57" s="59" t="s">
        <v>56</v>
      </c>
      <c r="C57" s="132"/>
      <c r="D57" s="132"/>
      <c r="E57" s="132"/>
      <c r="F57" s="58"/>
      <c r="G57" s="58"/>
    </row>
    <row r="58" spans="1:11" ht="12.75" customHeight="1" x14ac:dyDescent="0.25">
      <c r="A58" s="15"/>
      <c r="B58" s="127" t="s">
        <v>57</v>
      </c>
      <c r="C58" s="125" t="s">
        <v>58</v>
      </c>
      <c r="D58" s="125">
        <v>3.75</v>
      </c>
      <c r="E58" s="125" t="s">
        <v>95</v>
      </c>
      <c r="F58" s="126">
        <v>52</v>
      </c>
      <c r="G58" s="126">
        <v>195</v>
      </c>
    </row>
    <row r="59" spans="1:11" ht="12.75" customHeight="1" x14ac:dyDescent="0.25">
      <c r="A59" s="15"/>
      <c r="B59" s="127" t="s">
        <v>59</v>
      </c>
      <c r="C59" s="125" t="s">
        <v>58</v>
      </c>
      <c r="D59" s="125">
        <v>3.75</v>
      </c>
      <c r="E59" s="125" t="s">
        <v>95</v>
      </c>
      <c r="F59" s="126">
        <v>140</v>
      </c>
      <c r="G59" s="126">
        <v>526</v>
      </c>
    </row>
    <row r="60" spans="1:11" ht="12.75" customHeight="1" x14ac:dyDescent="0.25">
      <c r="A60" s="15"/>
      <c r="B60" s="127" t="s">
        <v>60</v>
      </c>
      <c r="C60" s="125" t="s">
        <v>58</v>
      </c>
      <c r="D60" s="126">
        <v>3125</v>
      </c>
      <c r="E60" s="125" t="s">
        <v>96</v>
      </c>
      <c r="F60" s="126">
        <v>23</v>
      </c>
      <c r="G60" s="126">
        <v>71</v>
      </c>
    </row>
    <row r="61" spans="1:11" ht="12.75" customHeight="1" x14ac:dyDescent="0.25">
      <c r="A61" s="15"/>
      <c r="B61" s="127" t="s">
        <v>61</v>
      </c>
      <c r="C61" s="125" t="s">
        <v>58</v>
      </c>
      <c r="D61" s="126">
        <v>1</v>
      </c>
      <c r="E61" s="125" t="s">
        <v>48</v>
      </c>
      <c r="F61" s="126">
        <v>312</v>
      </c>
      <c r="G61" s="126">
        <v>312</v>
      </c>
    </row>
    <row r="62" spans="1:11" ht="12.75" customHeight="1" x14ac:dyDescent="0.25">
      <c r="A62" s="15"/>
      <c r="B62" s="127" t="s">
        <v>62</v>
      </c>
      <c r="C62" s="125" t="s">
        <v>58</v>
      </c>
      <c r="D62" s="125">
        <v>3.75</v>
      </c>
      <c r="E62" s="125" t="s">
        <v>97</v>
      </c>
      <c r="F62" s="126">
        <v>113</v>
      </c>
      <c r="G62" s="126">
        <v>424</v>
      </c>
    </row>
    <row r="63" spans="1:11" ht="13.5" customHeight="1" x14ac:dyDescent="0.25">
      <c r="A63" s="5"/>
      <c r="B63" s="60" t="s">
        <v>63</v>
      </c>
      <c r="C63" s="61"/>
      <c r="D63" s="61"/>
      <c r="E63" s="61"/>
      <c r="F63" s="61"/>
      <c r="G63" s="62">
        <f>SUM(G49:G62)</f>
        <v>122728</v>
      </c>
    </row>
    <row r="64" spans="1:11" ht="12" customHeight="1" x14ac:dyDescent="0.25">
      <c r="A64" s="2"/>
      <c r="B64" s="41"/>
      <c r="C64" s="42"/>
      <c r="D64" s="42"/>
      <c r="E64" s="63"/>
      <c r="F64" s="43"/>
      <c r="G64" s="43"/>
    </row>
    <row r="65" spans="1:7" ht="12" customHeight="1" x14ac:dyDescent="0.25">
      <c r="A65" s="5"/>
      <c r="B65" s="30" t="s">
        <v>64</v>
      </c>
      <c r="C65" s="31"/>
      <c r="D65" s="32"/>
      <c r="E65" s="32"/>
      <c r="F65" s="33"/>
      <c r="G65" s="33"/>
    </row>
    <row r="66" spans="1:7" ht="24" customHeight="1" x14ac:dyDescent="0.25">
      <c r="A66" s="5"/>
      <c r="B66" s="44" t="s">
        <v>65</v>
      </c>
      <c r="C66" s="45" t="s">
        <v>42</v>
      </c>
      <c r="D66" s="45" t="s">
        <v>43</v>
      </c>
      <c r="E66" s="44" t="s">
        <v>29</v>
      </c>
      <c r="F66" s="45" t="s">
        <v>30</v>
      </c>
      <c r="G66" s="44" t="s">
        <v>31</v>
      </c>
    </row>
    <row r="67" spans="1:7" ht="12.75" customHeight="1" x14ac:dyDescent="0.25">
      <c r="A67" s="15"/>
      <c r="B67" s="129"/>
      <c r="C67" s="56"/>
      <c r="D67" s="58"/>
      <c r="E67" s="23"/>
      <c r="F67" s="64"/>
      <c r="G67" s="58"/>
    </row>
    <row r="68" spans="1:7" ht="13.5" customHeight="1" x14ac:dyDescent="0.25">
      <c r="A68" s="5"/>
      <c r="B68" s="65" t="s">
        <v>66</v>
      </c>
      <c r="C68" s="66"/>
      <c r="D68" s="66"/>
      <c r="E68" s="66"/>
      <c r="F68" s="67"/>
      <c r="G68" s="68"/>
    </row>
    <row r="69" spans="1:7" ht="12" customHeight="1" x14ac:dyDescent="0.25">
      <c r="A69" s="2"/>
      <c r="B69" s="85"/>
      <c r="C69" s="85"/>
      <c r="D69" s="85"/>
      <c r="E69" s="85"/>
      <c r="F69" s="86"/>
      <c r="G69" s="86"/>
    </row>
    <row r="70" spans="1:7" ht="12" customHeight="1" x14ac:dyDescent="0.25">
      <c r="A70" s="82"/>
      <c r="B70" s="87" t="s">
        <v>67</v>
      </c>
      <c r="C70" s="88"/>
      <c r="D70" s="88"/>
      <c r="E70" s="88"/>
      <c r="F70" s="88"/>
      <c r="G70" s="89">
        <f>G22+G45+G63+G68</f>
        <v>147728</v>
      </c>
    </row>
    <row r="71" spans="1:7" ht="12" customHeight="1" x14ac:dyDescent="0.25">
      <c r="A71" s="82"/>
      <c r="B71" s="90" t="s">
        <v>68</v>
      </c>
      <c r="C71" s="70"/>
      <c r="D71" s="70"/>
      <c r="E71" s="70"/>
      <c r="F71" s="70"/>
      <c r="G71" s="91">
        <f>G70*0.05</f>
        <v>7386.4000000000005</v>
      </c>
    </row>
    <row r="72" spans="1:7" ht="12" customHeight="1" x14ac:dyDescent="0.25">
      <c r="A72" s="82"/>
      <c r="B72" s="92" t="s">
        <v>69</v>
      </c>
      <c r="C72" s="69"/>
      <c r="D72" s="69"/>
      <c r="E72" s="69"/>
      <c r="F72" s="69"/>
      <c r="G72" s="93">
        <f>G71+G70</f>
        <v>155114.4</v>
      </c>
    </row>
    <row r="73" spans="1:7" ht="12" customHeight="1" x14ac:dyDescent="0.25">
      <c r="A73" s="82"/>
      <c r="B73" s="90" t="s">
        <v>70</v>
      </c>
      <c r="C73" s="70"/>
      <c r="D73" s="70"/>
      <c r="E73" s="70"/>
      <c r="F73" s="70"/>
      <c r="G73" s="91">
        <f>G12</f>
        <v>225000</v>
      </c>
    </row>
    <row r="74" spans="1:7" ht="12" customHeight="1" x14ac:dyDescent="0.25">
      <c r="A74" s="82"/>
      <c r="B74" s="94" t="s">
        <v>71</v>
      </c>
      <c r="C74" s="95"/>
      <c r="D74" s="95"/>
      <c r="E74" s="95"/>
      <c r="F74" s="95"/>
      <c r="G74" s="128">
        <f>G73-G72</f>
        <v>69885.600000000006</v>
      </c>
    </row>
    <row r="75" spans="1:7" ht="12" customHeight="1" x14ac:dyDescent="0.25">
      <c r="A75" s="82"/>
      <c r="B75" s="83" t="s">
        <v>72</v>
      </c>
      <c r="C75" s="84"/>
      <c r="D75" s="84"/>
      <c r="E75" s="84"/>
      <c r="F75" s="84"/>
      <c r="G75" s="79"/>
    </row>
    <row r="76" spans="1:7" ht="12.75" customHeight="1" thickBot="1" x14ac:dyDescent="0.3">
      <c r="A76" s="82"/>
      <c r="B76" s="96"/>
      <c r="C76" s="84"/>
      <c r="D76" s="84"/>
      <c r="E76" s="84"/>
      <c r="F76" s="84"/>
      <c r="G76" s="79"/>
    </row>
    <row r="77" spans="1:7" ht="12" customHeight="1" x14ac:dyDescent="0.25">
      <c r="A77" s="82"/>
      <c r="B77" s="108" t="s">
        <v>73</v>
      </c>
      <c r="C77" s="109"/>
      <c r="D77" s="109"/>
      <c r="E77" s="109"/>
      <c r="F77" s="110"/>
      <c r="G77" s="79"/>
    </row>
    <row r="78" spans="1:7" ht="12" customHeight="1" x14ac:dyDescent="0.25">
      <c r="A78" s="82"/>
      <c r="B78" s="111" t="s">
        <v>74</v>
      </c>
      <c r="C78" s="81"/>
      <c r="D78" s="81"/>
      <c r="E78" s="81"/>
      <c r="F78" s="112"/>
      <c r="G78" s="79"/>
    </row>
    <row r="79" spans="1:7" ht="12" customHeight="1" x14ac:dyDescent="0.25">
      <c r="A79" s="82"/>
      <c r="B79" s="111" t="s">
        <v>75</v>
      </c>
      <c r="C79" s="81"/>
      <c r="D79" s="81"/>
      <c r="E79" s="81"/>
      <c r="F79" s="112"/>
      <c r="G79" s="79"/>
    </row>
    <row r="80" spans="1:7" ht="12" customHeight="1" x14ac:dyDescent="0.25">
      <c r="A80" s="82"/>
      <c r="B80" s="111" t="s">
        <v>76</v>
      </c>
      <c r="C80" s="81"/>
      <c r="D80" s="81"/>
      <c r="E80" s="81"/>
      <c r="F80" s="112"/>
      <c r="G80" s="79"/>
    </row>
    <row r="81" spans="1:7" ht="12" customHeight="1" x14ac:dyDescent="0.25">
      <c r="A81" s="82"/>
      <c r="B81" s="111" t="s">
        <v>77</v>
      </c>
      <c r="C81" s="81"/>
      <c r="D81" s="81"/>
      <c r="E81" s="81"/>
      <c r="F81" s="112"/>
      <c r="G81" s="79"/>
    </row>
    <row r="82" spans="1:7" ht="12" customHeight="1" x14ac:dyDescent="0.25">
      <c r="A82" s="82"/>
      <c r="B82" s="111" t="s">
        <v>78</v>
      </c>
      <c r="C82" s="81"/>
      <c r="D82" s="81"/>
      <c r="E82" s="81"/>
      <c r="F82" s="112"/>
      <c r="G82" s="79"/>
    </row>
    <row r="83" spans="1:7" ht="12.75" customHeight="1" thickBot="1" x14ac:dyDescent="0.3">
      <c r="A83" s="82"/>
      <c r="B83" s="113" t="s">
        <v>79</v>
      </c>
      <c r="C83" s="114"/>
      <c r="D83" s="114"/>
      <c r="E83" s="114"/>
      <c r="F83" s="115"/>
      <c r="G83" s="79"/>
    </row>
    <row r="84" spans="1:7" ht="12.75" customHeight="1" x14ac:dyDescent="0.25">
      <c r="A84" s="82"/>
      <c r="B84" s="106"/>
      <c r="C84" s="81"/>
      <c r="D84" s="81"/>
      <c r="E84" s="81"/>
      <c r="F84" s="81"/>
      <c r="G84" s="79"/>
    </row>
    <row r="85" spans="1:7" ht="15" customHeight="1" thickBot="1" x14ac:dyDescent="0.3">
      <c r="A85" s="82"/>
      <c r="B85" s="135" t="s">
        <v>80</v>
      </c>
      <c r="C85" s="136"/>
      <c r="D85" s="105"/>
      <c r="E85" s="72"/>
      <c r="F85" s="72"/>
      <c r="G85" s="79"/>
    </row>
    <row r="86" spans="1:7" ht="12" customHeight="1" x14ac:dyDescent="0.25">
      <c r="A86" s="82"/>
      <c r="B86" s="98" t="s">
        <v>65</v>
      </c>
      <c r="C86" s="73" t="s">
        <v>81</v>
      </c>
      <c r="D86" s="99" t="s">
        <v>82</v>
      </c>
      <c r="E86" s="72"/>
      <c r="F86" s="72"/>
      <c r="G86" s="79"/>
    </row>
    <row r="87" spans="1:7" ht="12" customHeight="1" x14ac:dyDescent="0.25">
      <c r="A87" s="82"/>
      <c r="B87" s="100" t="s">
        <v>83</v>
      </c>
      <c r="C87" s="74">
        <v>25000</v>
      </c>
      <c r="D87" s="101">
        <f>C87/C93</f>
        <v>0.16117178333354823</v>
      </c>
      <c r="E87" s="72"/>
      <c r="F87" s="72"/>
      <c r="G87" s="79"/>
    </row>
    <row r="88" spans="1:7" ht="12" customHeight="1" x14ac:dyDescent="0.25">
      <c r="A88" s="82"/>
      <c r="B88" s="100" t="s">
        <v>84</v>
      </c>
      <c r="C88" s="75"/>
      <c r="D88" s="101">
        <v>0</v>
      </c>
      <c r="E88" s="72"/>
      <c r="F88" s="72"/>
      <c r="G88" s="79"/>
    </row>
    <row r="89" spans="1:7" ht="12" customHeight="1" x14ac:dyDescent="0.25">
      <c r="A89" s="82"/>
      <c r="B89" s="100" t="s">
        <v>85</v>
      </c>
      <c r="C89" s="74"/>
      <c r="D89" s="101">
        <f>(C89/C93)</f>
        <v>0</v>
      </c>
      <c r="E89" s="72"/>
      <c r="F89" s="72"/>
      <c r="G89" s="79"/>
    </row>
    <row r="90" spans="1:7" ht="12" customHeight="1" x14ac:dyDescent="0.25">
      <c r="A90" s="82"/>
      <c r="B90" s="100" t="s">
        <v>41</v>
      </c>
      <c r="C90" s="74">
        <v>122728</v>
      </c>
      <c r="D90" s="101">
        <f>(C90/C93)</f>
        <v>0.79121162499838826</v>
      </c>
      <c r="E90" s="72"/>
      <c r="F90" s="72"/>
      <c r="G90" s="79"/>
    </row>
    <row r="91" spans="1:7" ht="12" customHeight="1" x14ac:dyDescent="0.25">
      <c r="A91" s="82"/>
      <c r="B91" s="100" t="s">
        <v>86</v>
      </c>
      <c r="C91" s="76"/>
      <c r="D91" s="101">
        <f>(C91/C93)</f>
        <v>0</v>
      </c>
      <c r="E91" s="78"/>
      <c r="F91" s="78"/>
      <c r="G91" s="79"/>
    </row>
    <row r="92" spans="1:7" ht="12" customHeight="1" x14ac:dyDescent="0.25">
      <c r="A92" s="82"/>
      <c r="B92" s="100" t="s">
        <v>87</v>
      </c>
      <c r="C92" s="76">
        <v>7386</v>
      </c>
      <c r="D92" s="101">
        <f>(C92/C93)</f>
        <v>4.7616591668063486E-2</v>
      </c>
      <c r="E92" s="78"/>
      <c r="F92" s="78"/>
      <c r="G92" s="79"/>
    </row>
    <row r="93" spans="1:7" ht="12.75" customHeight="1" thickBot="1" x14ac:dyDescent="0.3">
      <c r="A93" s="82"/>
      <c r="B93" s="102" t="s">
        <v>88</v>
      </c>
      <c r="C93" s="103">
        <f>SUM(C87:C92)</f>
        <v>155114</v>
      </c>
      <c r="D93" s="104">
        <f>SUM(D87:D92)</f>
        <v>1</v>
      </c>
      <c r="E93" s="78"/>
      <c r="F93" s="78"/>
      <c r="G93" s="79"/>
    </row>
    <row r="94" spans="1:7" ht="12" customHeight="1" x14ac:dyDescent="0.25">
      <c r="A94" s="82"/>
      <c r="B94" s="96"/>
      <c r="C94" s="84"/>
      <c r="D94" s="84"/>
      <c r="E94" s="84"/>
      <c r="F94" s="84"/>
      <c r="G94" s="79"/>
    </row>
    <row r="95" spans="1:7" ht="12.75" customHeight="1" x14ac:dyDescent="0.25">
      <c r="A95" s="82"/>
      <c r="B95" s="97"/>
      <c r="C95" s="84"/>
      <c r="D95" s="84"/>
      <c r="E95" s="84"/>
      <c r="F95" s="84"/>
      <c r="G95" s="79"/>
    </row>
    <row r="96" spans="1:7" ht="12" customHeight="1" thickBot="1" x14ac:dyDescent="0.3">
      <c r="A96" s="71"/>
      <c r="B96" s="117"/>
      <c r="C96" s="118" t="s">
        <v>89</v>
      </c>
      <c r="D96" s="119"/>
      <c r="E96" s="120"/>
      <c r="F96" s="77"/>
      <c r="G96" s="79"/>
    </row>
    <row r="97" spans="1:7" ht="12" customHeight="1" x14ac:dyDescent="0.25">
      <c r="A97" s="82"/>
      <c r="B97" s="121" t="s">
        <v>90</v>
      </c>
      <c r="C97" s="122">
        <v>120</v>
      </c>
      <c r="D97" s="122">
        <v>150</v>
      </c>
      <c r="E97" s="123">
        <v>180</v>
      </c>
      <c r="F97" s="116"/>
      <c r="G97" s="80"/>
    </row>
    <row r="98" spans="1:7" ht="12.75" customHeight="1" thickBot="1" x14ac:dyDescent="0.3">
      <c r="A98" s="82"/>
      <c r="B98" s="102" t="s">
        <v>91</v>
      </c>
      <c r="C98" s="103">
        <f>G72/C97</f>
        <v>1292.6199999999999</v>
      </c>
      <c r="D98" s="103">
        <f>G72/D97</f>
        <v>1034.096</v>
      </c>
      <c r="E98" s="103">
        <f>G72/E97</f>
        <v>861.74666666666667</v>
      </c>
      <c r="F98" s="116"/>
      <c r="G98" s="80"/>
    </row>
    <row r="99" spans="1:7" ht="15.6" customHeight="1" x14ac:dyDescent="0.25">
      <c r="A99" s="82"/>
      <c r="B99" s="107" t="s">
        <v>92</v>
      </c>
      <c r="C99" s="81"/>
      <c r="D99" s="81"/>
      <c r="E99" s="81"/>
      <c r="F99" s="81"/>
      <c r="G99" s="81"/>
    </row>
  </sheetData>
  <mergeCells count="8">
    <mergeCell ref="B17:G17"/>
    <mergeCell ref="B85:C85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2021-04-04T17:31:50Z</dcterms:modified>
  <cp:category/>
  <cp:contentStatus/>
</cp:coreProperties>
</file>