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epto\"/>
    </mc:Choice>
  </mc:AlternateContent>
  <bookViews>
    <workbookView xWindow="-105" yWindow="-105" windowWidth="19425" windowHeight="10425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E102" i="1" l="1"/>
  <c r="D102" i="1"/>
  <c r="G22" i="1" l="1"/>
  <c r="G23" i="1"/>
  <c r="G24" i="1"/>
  <c r="G25" i="1"/>
  <c r="G26" i="1"/>
  <c r="G27" i="1"/>
  <c r="G28" i="1"/>
  <c r="G29" i="1"/>
  <c r="G30" i="1"/>
  <c r="G21" i="1"/>
  <c r="G63" i="1"/>
  <c r="G71" i="1"/>
  <c r="G31" i="1" l="1"/>
  <c r="C91" i="1" s="1"/>
  <c r="G41" i="1"/>
  <c r="G42" i="1"/>
  <c r="G43" i="1"/>
  <c r="G44" i="1"/>
  <c r="G45" i="1"/>
  <c r="G46" i="1"/>
  <c r="G40" i="1"/>
  <c r="G56" i="1"/>
  <c r="G57" i="1"/>
  <c r="G58" i="1"/>
  <c r="G59" i="1"/>
  <c r="G60" i="1"/>
  <c r="G61" i="1"/>
  <c r="G62" i="1"/>
  <c r="G64" i="1"/>
  <c r="G65" i="1"/>
  <c r="G52" i="1"/>
  <c r="G47" i="1" l="1"/>
  <c r="C93" i="1" s="1"/>
  <c r="G70" i="1" l="1"/>
  <c r="G72" i="1" s="1"/>
  <c r="G55" i="1"/>
  <c r="G54" i="1"/>
  <c r="G12" i="1"/>
  <c r="G77" i="1" s="1"/>
  <c r="G66" i="1" l="1"/>
  <c r="C94" i="1" s="1"/>
  <c r="G74" i="1" l="1"/>
  <c r="G75" i="1" s="1"/>
  <c r="G76" i="1" l="1"/>
  <c r="C96" i="1"/>
  <c r="G78" i="1"/>
  <c r="C102" i="1"/>
  <c r="C97" i="1" l="1"/>
  <c r="D94" i="1" l="1"/>
  <c r="D93" i="1"/>
  <c r="D91" i="1"/>
  <c r="D95" i="1"/>
  <c r="D96" i="1"/>
  <c r="D97" i="1" l="1"/>
</calcChain>
</file>

<file path=xl/sharedStrings.xml><?xml version="1.0" encoding="utf-8"?>
<sst xmlns="http://schemas.openxmlformats.org/spreadsheetml/2006/main" count="184" uniqueCount="121">
  <si>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</si>
  <si>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</si>
  <si>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</si>
  <si>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</si>
  <si>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</si>
  <si>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</si>
  <si>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</si>
  <si>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</si>
  <si>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</si>
  <si>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</si>
  <si>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</si>
  <si>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</si>
  <si>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</si>
  <si>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</si>
  <si>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</si>
  <si>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</si>
  <si>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</si>
  <si>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</si>
  <si>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</si>
  <si>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</si>
  <si>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</si>
  <si>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</si>
  <si>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</si>
  <si>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</si>
  <si>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</si>
  <si>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</si>
  <si>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</si>
  <si>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</si>
  <si>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</si>
  <si>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</si>
  <si>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</si>
  <si>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</si>
  <si>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</si>
  <si>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</si>
  <si>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</si>
  <si>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</si>
  <si>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</si>
  <si>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</si>
  <si>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</si>
  <si>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</si>
  <si>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</si>
  <si>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</si>
  <si>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</si>
  <si>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</si>
  <si>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</si>
  <si>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</si>
  <si>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</si>
  <si>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</si>
  <si>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</si>
  <si>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</si>
  <si>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</si>
  <si>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</si>
  <si>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</si>
  <si>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</si>
  <si>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</si>
  <si>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</si>
  <si>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</si>
  <si>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</si>
  <si>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</si>
  <si>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</si>
  <si>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</si>
  <si>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RIEGO</t>
  </si>
  <si>
    <t>ACARREO INSUMOS</t>
  </si>
  <si>
    <t>ARADURA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</si>
  <si>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</si>
  <si>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</si>
  <si>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</si>
  <si>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</si>
  <si>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</si>
  <si>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</si>
  <si>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</si>
  <si>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</si>
  <si>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</si>
  <si>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</si>
  <si>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 xml:space="preserve">ANALISIS DE SUELOS </t>
  </si>
  <si>
    <t>UNIDAD</t>
  </si>
  <si>
    <t>JM</t>
  </si>
  <si>
    <t>RENDIMIENTO (UNID/Há.)</t>
  </si>
  <si>
    <t>CONSUMO</t>
  </si>
  <si>
    <t>DIC.2020</t>
  </si>
  <si>
    <t>DEL MAULE</t>
  </si>
  <si>
    <t>PRECIO ESPERADO ($/UNID)</t>
  </si>
  <si>
    <t>RASTRAJE (2)</t>
  </si>
  <si>
    <t>COLIFLOR</t>
  </si>
  <si>
    <t>APLIC. FERTILIZANTE</t>
  </si>
  <si>
    <t>PALEO ACEQUIA</t>
  </si>
  <si>
    <t>RIEGO-PREPLANTACION</t>
  </si>
  <si>
    <t>APLIC PESTICIDA</t>
  </si>
  <si>
    <t>LIMPIA MANUAL</t>
  </si>
  <si>
    <t>APLIC. PESTICIDA</t>
  </si>
  <si>
    <t>ENERO</t>
  </si>
  <si>
    <t>FEBRERO</t>
  </si>
  <si>
    <t>FEBRERO-ABRIL</t>
  </si>
  <si>
    <t>PLANTAS</t>
  </si>
  <si>
    <t>PYRIMOR</t>
  </si>
  <si>
    <t>ZERO</t>
  </si>
  <si>
    <t>FUNGUICIDAS</t>
  </si>
  <si>
    <t>RIDOMIL GOLD</t>
  </si>
  <si>
    <t>BENOMIL 505</t>
  </si>
  <si>
    <t>FOSFIMAX 40-20</t>
  </si>
  <si>
    <t>SEP-OCTUBRE</t>
  </si>
  <si>
    <t>INDUCE PH</t>
  </si>
  <si>
    <t>BOLA DE NIEVE-SUPRIMAX</t>
  </si>
  <si>
    <t>TRASPLANTE (PLANTAC)</t>
  </si>
  <si>
    <t>DIC-ENERO</t>
  </si>
  <si>
    <t>PLANTAC. Y FERT.</t>
  </si>
  <si>
    <t>MARZO-ABRIL</t>
  </si>
  <si>
    <t>FEBRERO-MAYO</t>
  </si>
  <si>
    <t>ENERO-ABRIL</t>
  </si>
  <si>
    <t>ACEQUIADURA</t>
  </si>
  <si>
    <t>MAYO-JUNIO</t>
  </si>
  <si>
    <t>PLANTULAS</t>
  </si>
  <si>
    <t>ENERO-MARZO</t>
  </si>
  <si>
    <t>ABRIL</t>
  </si>
  <si>
    <t>SEQUIA</t>
  </si>
  <si>
    <t>FEB-MAR</t>
  </si>
  <si>
    <t>ENERO-MAZO</t>
  </si>
  <si>
    <t>CUREPTO</t>
  </si>
  <si>
    <t>Rendimiento (un/hà)</t>
  </si>
  <si>
    <t>Costo unitario ($/un) (*)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</si>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</sst>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9"/>
      <name val="Arial Narrow"/>
      <family val="2"/>
    </font>
    <font>
      <b/>
      <sz val="8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 applyNumberFormat="0" applyFill="0" applyBorder="0" applyProtection="0"/>
    <xf numFmtId="0" fontId="2" fillId="0" borderId="13"/>
    <xf numFmtId="166" fontId="2" fillId="0" borderId="13" applyFont="0" applyFill="0" applyBorder="0" applyAlignment="0" applyProtection="0"/>
    <xf numFmtId="0" fontId="1" fillId="0" borderId="13"/>
    <xf numFmtId="166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9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4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3" fillId="5" borderId="7" xfId="0" applyNumberFormat="1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4" fillId="7" borderId="13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0" fontId="9" fillId="7" borderId="13" xfId="0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vertical="center"/>
    </xf>
    <xf numFmtId="164" fontId="16" fillId="2" borderId="13" xfId="0" applyNumberFormat="1" applyFont="1" applyFill="1" applyBorder="1" applyAlignment="1">
      <alignment vertical="center"/>
    </xf>
    <xf numFmtId="0" fontId="14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3" fillId="5" borderId="17" xfId="0" applyNumberFormat="1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164" fontId="3" fillId="5" borderId="19" xfId="0" applyNumberFormat="1" applyFont="1" applyFill="1" applyBorder="1" applyAlignment="1">
      <alignment vertical="center"/>
    </xf>
    <xf numFmtId="49" fontId="3" fillId="3" borderId="20" xfId="0" applyNumberFormat="1" applyFont="1" applyFill="1" applyBorder="1" applyAlignment="1">
      <alignment vertical="center"/>
    </xf>
    <xf numFmtId="164" fontId="3" fillId="3" borderId="21" xfId="0" applyNumberFormat="1" applyFont="1" applyFill="1" applyBorder="1" applyAlignment="1">
      <alignment vertical="center"/>
    </xf>
    <xf numFmtId="49" fontId="3" fillId="5" borderId="20" xfId="0" applyNumberFormat="1" applyFont="1" applyFill="1" applyBorder="1" applyAlignment="1">
      <alignment vertical="center"/>
    </xf>
    <xf numFmtId="164" fontId="3" fillId="5" borderId="21" xfId="0" applyNumberFormat="1" applyFont="1" applyFill="1" applyBorder="1" applyAlignment="1">
      <alignment vertical="center"/>
    </xf>
    <xf numFmtId="49" fontId="3" fillId="5" borderId="22" xfId="0" applyNumberFormat="1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164" fontId="3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49" fontId="12" fillId="8" borderId="25" xfId="0" applyNumberFormat="1" applyFont="1" applyFill="1" applyBorder="1" applyAlignment="1">
      <alignment vertical="center"/>
    </xf>
    <xf numFmtId="49" fontId="14" fillId="8" borderId="26" xfId="0" applyNumberFormat="1" applyFont="1" applyFill="1" applyBorder="1" applyAlignment="1"/>
    <xf numFmtId="49" fontId="12" fillId="2" borderId="27" xfId="0" applyNumberFormat="1" applyFont="1" applyFill="1" applyBorder="1" applyAlignment="1">
      <alignment vertical="center"/>
    </xf>
    <xf numFmtId="9" fontId="14" fillId="2" borderId="28" xfId="0" applyNumberFormat="1" applyFont="1" applyFill="1" applyBorder="1" applyAlignment="1"/>
    <xf numFmtId="49" fontId="12" fillId="8" borderId="29" xfId="0" applyNumberFormat="1" applyFont="1" applyFill="1" applyBorder="1" applyAlignment="1">
      <alignment vertical="center"/>
    </xf>
    <xf numFmtId="165" fontId="12" fillId="8" borderId="30" xfId="0" applyNumberFormat="1" applyFont="1" applyFill="1" applyBorder="1" applyAlignment="1">
      <alignment vertical="center"/>
    </xf>
    <xf numFmtId="9" fontId="12" fillId="8" borderId="31" xfId="0" applyNumberFormat="1" applyFont="1" applyFill="1" applyBorder="1" applyAlignment="1">
      <alignment vertical="center"/>
    </xf>
    <xf numFmtId="0" fontId="14" fillId="9" borderId="34" xfId="0" applyFont="1" applyFill="1" applyBorder="1" applyAlignment="1"/>
    <xf numFmtId="0" fontId="14" fillId="2" borderId="13" xfId="0" applyFont="1" applyFill="1" applyBorder="1" applyAlignment="1">
      <alignment vertical="center"/>
    </xf>
    <xf numFmtId="49" fontId="14" fillId="2" borderId="13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0" fontId="14" fillId="2" borderId="37" xfId="0" applyFont="1" applyFill="1" applyBorder="1" applyAlignment="1"/>
    <xf numFmtId="49" fontId="14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0" fontId="12" fillId="7" borderId="13" xfId="0" applyFont="1" applyFill="1" applyBorder="1" applyAlignment="1">
      <alignment vertical="center"/>
    </xf>
    <xf numFmtId="0" fontId="9" fillId="9" borderId="12" xfId="0" applyFont="1" applyFill="1" applyBorder="1" applyAlignment="1">
      <alignment vertical="center"/>
    </xf>
    <xf numFmtId="49" fontId="17" fillId="9" borderId="13" xfId="0" applyNumberFormat="1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0" fontId="9" fillId="9" borderId="43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vertical="center"/>
    </xf>
    <xf numFmtId="165" fontId="12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3" fontId="5" fillId="2" borderId="47" xfId="0" applyNumberFormat="1" applyFont="1" applyFill="1" applyBorder="1" applyAlignment="1"/>
    <xf numFmtId="49" fontId="18" fillId="3" borderId="7" xfId="0" applyNumberFormat="1" applyFont="1" applyFill="1" applyBorder="1" applyAlignment="1">
      <alignment vertical="center"/>
    </xf>
    <xf numFmtId="167" fontId="5" fillId="2" borderId="5" xfId="0" applyNumberFormat="1" applyFont="1" applyFill="1" applyBorder="1" applyAlignment="1"/>
    <xf numFmtId="3" fontId="20" fillId="3" borderId="7" xfId="0" applyNumberFormat="1" applyFont="1" applyFill="1" applyBorder="1" applyAlignment="1">
      <alignment vertical="center"/>
    </xf>
    <xf numFmtId="3" fontId="18" fillId="3" borderId="7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horizontal="right"/>
    </xf>
    <xf numFmtId="0" fontId="4" fillId="2" borderId="50" xfId="0" applyFont="1" applyFill="1" applyBorder="1" applyAlignment="1"/>
    <xf numFmtId="0" fontId="6" fillId="2" borderId="50" xfId="0" applyFont="1" applyFill="1" applyBorder="1" applyAlignment="1"/>
    <xf numFmtId="0" fontId="0" fillId="2" borderId="51" xfId="0" applyFont="1" applyFill="1" applyBorder="1" applyAlignment="1"/>
    <xf numFmtId="49" fontId="3" fillId="3" borderId="48" xfId="0" applyNumberFormat="1" applyFont="1" applyFill="1" applyBorder="1" applyAlignment="1">
      <alignment vertical="center" wrapText="1"/>
    </xf>
    <xf numFmtId="49" fontId="16" fillId="2" borderId="48" xfId="0" applyNumberFormat="1" applyFont="1" applyFill="1" applyBorder="1" applyAlignment="1">
      <alignment horizontal="right"/>
    </xf>
    <xf numFmtId="49" fontId="5" fillId="2" borderId="48" xfId="0" applyNumberFormat="1" applyFont="1" applyFill="1" applyBorder="1" applyAlignment="1">
      <alignment vertical="center" wrapText="1"/>
    </xf>
    <xf numFmtId="49" fontId="5" fillId="2" borderId="48" xfId="0" applyNumberFormat="1" applyFont="1" applyFill="1" applyBorder="1" applyAlignment="1">
      <alignment horizontal="right"/>
    </xf>
    <xf numFmtId="49" fontId="5" fillId="2" borderId="48" xfId="0" applyNumberFormat="1" applyFont="1" applyFill="1" applyBorder="1" applyAlignment="1">
      <alignment horizontal="right" wrapText="1"/>
    </xf>
    <xf numFmtId="14" fontId="5" fillId="2" borderId="48" xfId="0" applyNumberFormat="1" applyFont="1" applyFill="1" applyBorder="1" applyAlignment="1">
      <alignment horizontal="right"/>
    </xf>
    <xf numFmtId="0" fontId="4" fillId="2" borderId="53" xfId="0" applyFont="1" applyFill="1" applyBorder="1" applyAlignment="1">
      <alignment wrapText="1"/>
    </xf>
    <xf numFmtId="14" fontId="4" fillId="2" borderId="53" xfId="0" applyNumberFormat="1" applyFont="1" applyFill="1" applyBorder="1" applyAlignment="1"/>
    <xf numFmtId="0" fontId="4" fillId="2" borderId="51" xfId="0" applyFont="1" applyFill="1" applyBorder="1" applyAlignment="1"/>
    <xf numFmtId="0" fontId="4" fillId="2" borderId="54" xfId="0" applyFont="1" applyFill="1" applyBorder="1" applyAlignment="1"/>
    <xf numFmtId="0" fontId="4" fillId="2" borderId="54" xfId="0" applyFont="1" applyFill="1" applyBorder="1" applyAlignment="1">
      <alignment horizontal="justify" wrapText="1"/>
    </xf>
    <xf numFmtId="0" fontId="4" fillId="2" borderId="55" xfId="0" applyFont="1" applyFill="1" applyBorder="1" applyAlignment="1"/>
    <xf numFmtId="0" fontId="4" fillId="2" borderId="56" xfId="0" applyFont="1" applyFill="1" applyBorder="1" applyAlignment="1">
      <alignment horizontal="left"/>
    </xf>
    <xf numFmtId="0" fontId="4" fillId="2" borderId="56" xfId="0" applyFont="1" applyFill="1" applyBorder="1" applyAlignment="1"/>
    <xf numFmtId="49" fontId="3" fillId="5" borderId="60" xfId="0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49" fontId="3" fillId="3" borderId="52" xfId="0" applyNumberFormat="1" applyFont="1" applyFill="1" applyBorder="1" applyAlignment="1">
      <alignment horizontal="center" vertical="center" wrapText="1"/>
    </xf>
    <xf numFmtId="0" fontId="22" fillId="0" borderId="62" xfId="3" applyFont="1" applyBorder="1" applyAlignment="1">
      <alignment horizontal="left"/>
    </xf>
    <xf numFmtId="0" fontId="5" fillId="0" borderId="62" xfId="3" applyFont="1" applyFill="1" applyBorder="1" applyAlignment="1">
      <alignment horizontal="center" wrapText="1"/>
    </xf>
    <xf numFmtId="0" fontId="5" fillId="0" borderId="48" xfId="3" applyFont="1" applyFill="1" applyBorder="1" applyAlignment="1">
      <alignment horizontal="left" wrapText="1"/>
    </xf>
    <xf numFmtId="0" fontId="5" fillId="0" borderId="48" xfId="3" applyFont="1" applyFill="1" applyBorder="1" applyAlignment="1">
      <alignment horizontal="center" wrapText="1"/>
    </xf>
    <xf numFmtId="0" fontId="22" fillId="0" borderId="48" xfId="3" applyFont="1" applyBorder="1" applyAlignment="1">
      <alignment horizontal="left"/>
    </xf>
    <xf numFmtId="0" fontId="22" fillId="0" borderId="48" xfId="3" applyFont="1" applyBorder="1" applyAlignment="1">
      <alignment horizontal="center"/>
    </xf>
    <xf numFmtId="0" fontId="22" fillId="0" borderId="63" xfId="3" applyFont="1" applyBorder="1" applyAlignment="1">
      <alignment horizontal="left"/>
    </xf>
    <xf numFmtId="0" fontId="22" fillId="0" borderId="63" xfId="3" applyFont="1" applyBorder="1" applyAlignment="1">
      <alignment horizontal="center"/>
    </xf>
    <xf numFmtId="3" fontId="20" fillId="3" borderId="52" xfId="0" applyNumberFormat="1" applyFont="1" applyFill="1" applyBorder="1" applyAlignment="1">
      <alignment vertical="center"/>
    </xf>
    <xf numFmtId="0" fontId="22" fillId="0" borderId="48" xfId="1" applyFont="1" applyBorder="1"/>
    <xf numFmtId="49" fontId="5" fillId="2" borderId="48" xfId="0" applyNumberFormat="1" applyFont="1" applyFill="1" applyBorder="1" applyAlignment="1">
      <alignment horizontal="center" wrapText="1"/>
    </xf>
    <xf numFmtId="3" fontId="5" fillId="2" borderId="48" xfId="0" applyNumberFormat="1" applyFont="1" applyFill="1" applyBorder="1" applyAlignment="1">
      <alignment horizontal="right" wrapText="1"/>
    </xf>
    <xf numFmtId="0" fontId="5" fillId="0" borderId="48" xfId="0" applyNumberFormat="1" applyFont="1" applyBorder="1" applyAlignment="1"/>
    <xf numFmtId="0" fontId="22" fillId="0" borderId="62" xfId="1" applyFont="1" applyBorder="1"/>
    <xf numFmtId="49" fontId="5" fillId="2" borderId="62" xfId="0" applyNumberFormat="1" applyFont="1" applyFill="1" applyBorder="1" applyAlignment="1">
      <alignment horizontal="center" wrapText="1"/>
    </xf>
    <xf numFmtId="3" fontId="5" fillId="2" borderId="62" xfId="0" applyNumberFormat="1" applyFont="1" applyFill="1" applyBorder="1" applyAlignment="1">
      <alignment horizontal="right" wrapText="1"/>
    </xf>
    <xf numFmtId="49" fontId="5" fillId="2" borderId="63" xfId="0" applyNumberFormat="1" applyFont="1" applyFill="1" applyBorder="1" applyAlignment="1">
      <alignment horizontal="center" wrapText="1"/>
    </xf>
    <xf numFmtId="3" fontId="5" fillId="2" borderId="63" xfId="0" applyNumberFormat="1" applyFont="1" applyFill="1" applyBorder="1" applyAlignment="1">
      <alignment horizontal="right" wrapText="1"/>
    </xf>
    <xf numFmtId="0" fontId="8" fillId="2" borderId="48" xfId="0" applyFont="1" applyFill="1" applyBorder="1" applyAlignment="1">
      <alignment horizontal="left" vertical="center" wrapText="1"/>
    </xf>
    <xf numFmtId="49" fontId="5" fillId="2" borderId="48" xfId="0" applyNumberFormat="1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right" vertical="center" wrapText="1"/>
    </xf>
    <xf numFmtId="49" fontId="8" fillId="2" borderId="48" xfId="0" applyNumberFormat="1" applyFont="1" applyFill="1" applyBorder="1" applyAlignment="1">
      <alignment horizontal="left" vertical="center" wrapText="1"/>
    </xf>
    <xf numFmtId="49" fontId="5" fillId="2" borderId="48" xfId="0" applyNumberFormat="1" applyFont="1" applyFill="1" applyBorder="1" applyAlignment="1">
      <alignment horizontal="center"/>
    </xf>
    <xf numFmtId="0" fontId="5" fillId="2" borderId="48" xfId="0" applyNumberFormat="1" applyFont="1" applyFill="1" applyBorder="1" applyAlignment="1"/>
    <xf numFmtId="3" fontId="5" fillId="2" borderId="48" xfId="0" applyNumberFormat="1" applyFont="1" applyFill="1" applyBorder="1" applyAlignment="1"/>
    <xf numFmtId="49" fontId="8" fillId="2" borderId="48" xfId="0" applyNumberFormat="1" applyFont="1" applyFill="1" applyBorder="1" applyAlignment="1"/>
    <xf numFmtId="49" fontId="5" fillId="2" borderId="48" xfId="0" applyNumberFormat="1" applyFont="1" applyFill="1" applyBorder="1" applyAlignment="1"/>
    <xf numFmtId="0" fontId="5" fillId="2" borderId="48" xfId="0" applyFont="1" applyFill="1" applyBorder="1" applyAlignment="1">
      <alignment horizontal="center"/>
    </xf>
    <xf numFmtId="0" fontId="5" fillId="2" borderId="48" xfId="0" applyFont="1" applyFill="1" applyBorder="1" applyAlignment="1"/>
    <xf numFmtId="0" fontId="19" fillId="0" borderId="62" xfId="0" applyNumberFormat="1" applyFont="1" applyBorder="1" applyAlignment="1"/>
    <xf numFmtId="0" fontId="8" fillId="2" borderId="62" xfId="0" applyFont="1" applyFill="1" applyBorder="1" applyAlignment="1">
      <alignment horizontal="left" vertical="center" wrapText="1"/>
    </xf>
    <xf numFmtId="0" fontId="0" fillId="0" borderId="62" xfId="0" applyNumberFormat="1" applyFont="1" applyBorder="1" applyAlignment="1"/>
    <xf numFmtId="49" fontId="5" fillId="2" borderId="49" xfId="0" applyNumberFormat="1" applyFont="1" applyFill="1" applyBorder="1" applyAlignment="1">
      <alignment wrapText="1"/>
    </xf>
    <xf numFmtId="49" fontId="5" fillId="2" borderId="49" xfId="0" applyNumberFormat="1" applyFont="1" applyFill="1" applyBorder="1" applyAlignment="1">
      <alignment horizontal="center"/>
    </xf>
    <xf numFmtId="3" fontId="5" fillId="2" borderId="49" xfId="0" applyNumberFormat="1" applyFont="1" applyFill="1" applyBorder="1" applyAlignment="1"/>
    <xf numFmtId="49" fontId="5" fillId="2" borderId="49" xfId="0" applyNumberFormat="1" applyFont="1" applyFill="1" applyBorder="1" applyAlignment="1">
      <alignment horizontal="center" wrapText="1"/>
    </xf>
    <xf numFmtId="41" fontId="12" fillId="8" borderId="45" xfId="5" applyFont="1" applyFill="1" applyBorder="1" applyAlignment="1">
      <alignment vertical="center"/>
    </xf>
    <xf numFmtId="41" fontId="12" fillId="8" borderId="46" xfId="5" applyFont="1" applyFill="1" applyBorder="1" applyAlignment="1">
      <alignment vertical="center"/>
    </xf>
    <xf numFmtId="49" fontId="5" fillId="2" borderId="48" xfId="0" applyNumberFormat="1" applyFont="1" applyFill="1" applyBorder="1" applyAlignment="1">
      <alignment horizontal="right" vertical="center" wrapText="1"/>
    </xf>
    <xf numFmtId="168" fontId="5" fillId="0" borderId="62" xfId="4" applyNumberFormat="1" applyFont="1" applyFill="1" applyBorder="1" applyAlignment="1">
      <alignment horizontal="right" wrapText="1"/>
    </xf>
    <xf numFmtId="168" fontId="5" fillId="0" borderId="48" xfId="4" applyNumberFormat="1" applyFont="1" applyFill="1" applyBorder="1" applyAlignment="1">
      <alignment horizontal="right" wrapText="1"/>
    </xf>
    <xf numFmtId="168" fontId="5" fillId="0" borderId="63" xfId="4" applyNumberFormat="1" applyFont="1" applyFill="1" applyBorder="1" applyAlignment="1">
      <alignment horizontal="right" wrapText="1"/>
    </xf>
    <xf numFmtId="0" fontId="22" fillId="0" borderId="62" xfId="3" applyFont="1" applyBorder="1" applyAlignment="1">
      <alignment horizontal="center"/>
    </xf>
    <xf numFmtId="0" fontId="22" fillId="0" borderId="63" xfId="1" applyFont="1" applyBorder="1"/>
    <xf numFmtId="0" fontId="5" fillId="2" borderId="62" xfId="0" applyNumberFormat="1" applyFont="1" applyFill="1" applyBorder="1" applyAlignment="1">
      <alignment horizontal="center" wrapText="1"/>
    </xf>
    <xf numFmtId="0" fontId="5" fillId="2" borderId="48" xfId="0" applyNumberFormat="1" applyFont="1" applyFill="1" applyBorder="1" applyAlignment="1">
      <alignment horizontal="center" wrapText="1"/>
    </xf>
    <xf numFmtId="0" fontId="5" fillId="2" borderId="63" xfId="0" applyNumberFormat="1" applyFont="1" applyFill="1" applyBorder="1" applyAlignment="1">
      <alignment horizontal="center" wrapText="1"/>
    </xf>
    <xf numFmtId="41" fontId="5" fillId="2" borderId="48" xfId="5" applyFont="1" applyFill="1" applyBorder="1" applyAlignment="1">
      <alignment horizontal="right" vertical="center" wrapText="1"/>
    </xf>
    <xf numFmtId="41" fontId="8" fillId="2" borderId="48" xfId="5" applyFont="1" applyFill="1" applyBorder="1" applyAlignment="1">
      <alignment horizontal="left" vertical="center" wrapText="1"/>
    </xf>
    <xf numFmtId="41" fontId="5" fillId="2" borderId="48" xfId="5" applyFont="1" applyFill="1" applyBorder="1" applyAlignment="1"/>
    <xf numFmtId="3" fontId="5" fillId="2" borderId="49" xfId="0" applyNumberFormat="1" applyFont="1" applyFill="1" applyBorder="1" applyAlignment="1">
      <alignment horizontal="center"/>
    </xf>
    <xf numFmtId="0" fontId="23" fillId="2" borderId="15" xfId="0" applyFont="1" applyFill="1" applyBorder="1" applyAlignment="1"/>
    <xf numFmtId="49" fontId="20" fillId="3" borderId="52" xfId="0" applyNumberFormat="1" applyFont="1" applyFill="1" applyBorder="1" applyAlignment="1">
      <alignment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vertical="center"/>
    </xf>
    <xf numFmtId="0" fontId="23" fillId="0" borderId="0" xfId="0" applyNumberFormat="1" applyFont="1" applyAlignment="1"/>
    <xf numFmtId="0" fontId="23" fillId="0" borderId="0" xfId="0" applyFont="1" applyAlignment="1"/>
    <xf numFmtId="0" fontId="23" fillId="2" borderId="1" xfId="0" applyFont="1" applyFill="1" applyBorder="1" applyAlignment="1"/>
    <xf numFmtId="0" fontId="16" fillId="2" borderId="55" xfId="0" applyFont="1" applyFill="1" applyBorder="1" applyAlignment="1"/>
    <xf numFmtId="0" fontId="16" fillId="2" borderId="56" xfId="0" applyFont="1" applyFill="1" applyBorder="1" applyAlignment="1"/>
    <xf numFmtId="3" fontId="16" fillId="2" borderId="56" xfId="0" applyNumberFormat="1" applyFont="1" applyFill="1" applyBorder="1" applyAlignment="1"/>
    <xf numFmtId="0" fontId="23" fillId="2" borderId="4" xfId="0" applyFont="1" applyFill="1" applyBorder="1" applyAlignment="1"/>
    <xf numFmtId="0" fontId="16" fillId="2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6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/>
    <xf numFmtId="0" fontId="16" fillId="2" borderId="10" xfId="0" applyFont="1" applyFill="1" applyBorder="1" applyAlignment="1"/>
    <xf numFmtId="3" fontId="16" fillId="2" borderId="10" xfId="0" applyNumberFormat="1" applyFont="1" applyFill="1" applyBorder="1" applyAlignment="1"/>
    <xf numFmtId="49" fontId="20" fillId="3" borderId="7" xfId="0" applyNumberFormat="1" applyFont="1" applyFill="1" applyBorder="1" applyAlignment="1">
      <alignment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vertical="center"/>
    </xf>
    <xf numFmtId="0" fontId="23" fillId="0" borderId="13" xfId="0" applyNumberFormat="1" applyFont="1" applyBorder="1" applyAlignment="1"/>
    <xf numFmtId="49" fontId="5" fillId="2" borderId="63" xfId="0" applyNumberFormat="1" applyFont="1" applyFill="1" applyBorder="1" applyAlignment="1"/>
    <xf numFmtId="49" fontId="5" fillId="2" borderId="63" xfId="0" applyNumberFormat="1" applyFont="1" applyFill="1" applyBorder="1" applyAlignment="1">
      <alignment horizontal="center"/>
    </xf>
    <xf numFmtId="0" fontId="5" fillId="2" borderId="63" xfId="0" applyNumberFormat="1" applyFont="1" applyFill="1" applyBorder="1" applyAlignment="1"/>
    <xf numFmtId="3" fontId="5" fillId="2" borderId="63" xfId="0" applyNumberFormat="1" applyFont="1" applyFill="1" applyBorder="1" applyAlignment="1"/>
    <xf numFmtId="41" fontId="5" fillId="2" borderId="63" xfId="5" applyFont="1" applyFill="1" applyBorder="1" applyAlignment="1"/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/>
    </xf>
    <xf numFmtId="49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center"/>
    </xf>
    <xf numFmtId="3" fontId="5" fillId="2" borderId="47" xfId="0" applyNumberFormat="1" applyFont="1" applyFill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49" fontId="12" fillId="8" borderId="14" xfId="0" applyNumberFormat="1" applyFont="1" applyFill="1" applyBorder="1" applyAlignment="1">
      <alignment horizontal="center" vertical="center"/>
    </xf>
    <xf numFmtId="49" fontId="17" fillId="9" borderId="32" xfId="0" applyNumberFormat="1" applyFont="1" applyFill="1" applyBorder="1" applyAlignment="1">
      <alignment vertical="center"/>
    </xf>
    <xf numFmtId="0" fontId="12" fillId="9" borderId="3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7" xfId="0" applyNumberFormat="1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9128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96" zoomScaleNormal="96" workbookViewId="0">
      <selection activeCell="I95" sqref="I95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8.7109375" style="1" customWidth="1"/>
    <col min="4" max="4" width="7.8554687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79"/>
      <c r="C8" s="79"/>
      <c r="D8" s="2"/>
      <c r="E8" s="3"/>
      <c r="F8" s="3"/>
      <c r="G8" s="3"/>
    </row>
    <row r="9" spans="1:7" ht="12" customHeight="1">
      <c r="A9" s="27"/>
      <c r="B9" s="80" t="s">
        <v>0</v>
      </c>
      <c r="C9" s="81" t="s">
        <v>83</v>
      </c>
      <c r="D9" s="77"/>
      <c r="E9" s="192" t="s">
        <v>77</v>
      </c>
      <c r="F9" s="193"/>
      <c r="G9" s="5">
        <v>25000</v>
      </c>
    </row>
    <row r="10" spans="1:7" ht="21.75" customHeight="1">
      <c r="A10" s="27"/>
      <c r="B10" s="82" t="s">
        <v>1</v>
      </c>
      <c r="C10" s="137" t="s">
        <v>102</v>
      </c>
      <c r="D10" s="78"/>
      <c r="E10" s="190" t="s">
        <v>2</v>
      </c>
      <c r="F10" s="191"/>
      <c r="G10" s="6" t="s">
        <v>110</v>
      </c>
    </row>
    <row r="11" spans="1:7" ht="15" customHeight="1">
      <c r="A11" s="27"/>
      <c r="B11" s="82" t="s">
        <v>3</v>
      </c>
      <c r="C11" s="83" t="s">
        <v>4</v>
      </c>
      <c r="D11" s="78"/>
      <c r="E11" s="190" t="s">
        <v>81</v>
      </c>
      <c r="F11" s="191"/>
      <c r="G11" s="73">
        <v>250</v>
      </c>
    </row>
    <row r="12" spans="1:7" ht="15" customHeight="1">
      <c r="A12" s="27"/>
      <c r="B12" s="82" t="s">
        <v>5</v>
      </c>
      <c r="C12" s="84" t="s">
        <v>80</v>
      </c>
      <c r="D12" s="78"/>
      <c r="E12" s="8" t="s">
        <v>6</v>
      </c>
      <c r="F12" s="9"/>
      <c r="G12" s="10">
        <f>(G9*G11)</f>
        <v>6250000</v>
      </c>
    </row>
    <row r="13" spans="1:7" ht="15" customHeight="1">
      <c r="A13" s="27"/>
      <c r="B13" s="82" t="s">
        <v>7</v>
      </c>
      <c r="C13" s="83" t="s">
        <v>117</v>
      </c>
      <c r="D13" s="78"/>
      <c r="E13" s="190" t="s">
        <v>8</v>
      </c>
      <c r="F13" s="191"/>
      <c r="G13" s="6" t="s">
        <v>78</v>
      </c>
    </row>
    <row r="14" spans="1:7" ht="15" customHeight="1">
      <c r="A14" s="27"/>
      <c r="B14" s="82" t="s">
        <v>9</v>
      </c>
      <c r="C14" s="83" t="s">
        <v>117</v>
      </c>
      <c r="D14" s="78"/>
      <c r="E14" s="190" t="s">
        <v>10</v>
      </c>
      <c r="F14" s="191"/>
      <c r="G14" s="6" t="s">
        <v>110</v>
      </c>
    </row>
    <row r="15" spans="1:7" ht="15" customHeight="1">
      <c r="A15" s="27"/>
      <c r="B15" s="82" t="s">
        <v>11</v>
      </c>
      <c r="C15" s="85" t="s">
        <v>79</v>
      </c>
      <c r="D15" s="78"/>
      <c r="E15" s="194" t="s">
        <v>12</v>
      </c>
      <c r="F15" s="195"/>
      <c r="G15" s="7" t="s">
        <v>114</v>
      </c>
    </row>
    <row r="16" spans="1:7" ht="12" customHeight="1">
      <c r="A16" s="2"/>
      <c r="B16" s="86"/>
      <c r="C16" s="87"/>
      <c r="D16" s="88"/>
      <c r="E16" s="89"/>
      <c r="F16" s="89"/>
      <c r="G16" s="90"/>
    </row>
    <row r="17" spans="1:255" ht="12" customHeight="1">
      <c r="A17" s="27"/>
      <c r="B17" s="196" t="s">
        <v>13</v>
      </c>
      <c r="C17" s="197"/>
      <c r="D17" s="197"/>
      <c r="E17" s="197"/>
      <c r="F17" s="197"/>
      <c r="G17" s="198"/>
    </row>
    <row r="18" spans="1:255" ht="12" customHeight="1">
      <c r="A18" s="2"/>
      <c r="B18" s="91"/>
      <c r="C18" s="92"/>
      <c r="D18" s="92"/>
      <c r="E18" s="92"/>
      <c r="F18" s="93"/>
      <c r="G18" s="93"/>
    </row>
    <row r="19" spans="1:255" ht="12" customHeight="1">
      <c r="A19" s="4"/>
      <c r="B19" s="94" t="s">
        <v>14</v>
      </c>
      <c r="C19" s="95"/>
      <c r="D19" s="96"/>
      <c r="E19" s="96"/>
      <c r="F19" s="96"/>
      <c r="G19" s="96"/>
    </row>
    <row r="20" spans="1:255" ht="24" customHeight="1">
      <c r="A20" s="27"/>
      <c r="B20" s="97" t="s">
        <v>15</v>
      </c>
      <c r="C20" s="97" t="s">
        <v>16</v>
      </c>
      <c r="D20" s="97" t="s">
        <v>17</v>
      </c>
      <c r="E20" s="97" t="s">
        <v>18</v>
      </c>
      <c r="F20" s="97" t="s">
        <v>19</v>
      </c>
      <c r="G20" s="97" t="s">
        <v>20</v>
      </c>
    </row>
    <row r="21" spans="1:255" ht="12.75" customHeight="1">
      <c r="A21" s="70"/>
      <c r="B21" s="98" t="s">
        <v>103</v>
      </c>
      <c r="C21" s="99" t="s">
        <v>21</v>
      </c>
      <c r="D21" s="141">
        <v>10</v>
      </c>
      <c r="E21" s="99" t="s">
        <v>90</v>
      </c>
      <c r="F21" s="138">
        <v>20000</v>
      </c>
      <c r="G21" s="138">
        <f>D21*F21</f>
        <v>200000</v>
      </c>
      <c r="H21" s="76"/>
    </row>
    <row r="22" spans="1:255" ht="12.75" customHeight="1">
      <c r="A22" s="27"/>
      <c r="B22" s="100" t="s">
        <v>84</v>
      </c>
      <c r="C22" s="101" t="s">
        <v>21</v>
      </c>
      <c r="D22" s="101">
        <v>3</v>
      </c>
      <c r="E22" s="101" t="s">
        <v>92</v>
      </c>
      <c r="F22" s="139">
        <v>20000</v>
      </c>
      <c r="G22" s="139">
        <f t="shared" ref="G22:G30" si="0">D22*F22</f>
        <v>60000</v>
      </c>
    </row>
    <row r="23" spans="1:255" ht="15">
      <c r="A23" s="27"/>
      <c r="B23" s="100" t="s">
        <v>85</v>
      </c>
      <c r="C23" s="101" t="s">
        <v>21</v>
      </c>
      <c r="D23" s="101">
        <v>1</v>
      </c>
      <c r="E23" s="101" t="s">
        <v>90</v>
      </c>
      <c r="F23" s="139">
        <v>20000</v>
      </c>
      <c r="G23" s="139">
        <f t="shared" si="0"/>
        <v>20000</v>
      </c>
      <c r="H23" s="76"/>
    </row>
    <row r="24" spans="1:255" ht="12.75" customHeight="1">
      <c r="A24" s="27"/>
      <c r="B24" s="100" t="s">
        <v>86</v>
      </c>
      <c r="C24" s="101" t="s">
        <v>21</v>
      </c>
      <c r="D24" s="101">
        <v>1</v>
      </c>
      <c r="E24" s="101" t="s">
        <v>90</v>
      </c>
      <c r="F24" s="139">
        <v>20000</v>
      </c>
      <c r="G24" s="139">
        <f t="shared" si="0"/>
        <v>20000</v>
      </c>
      <c r="H24" s="76"/>
    </row>
    <row r="25" spans="1:255" ht="12.75" customHeight="1">
      <c r="A25" s="70"/>
      <c r="B25" s="100" t="s">
        <v>87</v>
      </c>
      <c r="C25" s="101" t="s">
        <v>21</v>
      </c>
      <c r="D25" s="101">
        <v>1</v>
      </c>
      <c r="E25" s="101" t="s">
        <v>90</v>
      </c>
      <c r="F25" s="139">
        <v>20000</v>
      </c>
      <c r="G25" s="139">
        <f t="shared" si="0"/>
        <v>20000</v>
      </c>
      <c r="H25" s="76"/>
    </row>
    <row r="26" spans="1:255" ht="12.75" customHeight="1">
      <c r="A26" s="70"/>
      <c r="B26" s="102" t="s">
        <v>88</v>
      </c>
      <c r="C26" s="101" t="s">
        <v>21</v>
      </c>
      <c r="D26" s="103">
        <v>18</v>
      </c>
      <c r="E26" s="101" t="s">
        <v>112</v>
      </c>
      <c r="F26" s="139">
        <v>20000</v>
      </c>
      <c r="G26" s="139">
        <f t="shared" si="0"/>
        <v>360000</v>
      </c>
      <c r="H26" s="76"/>
    </row>
    <row r="27" spans="1:255" ht="12.75" customHeight="1">
      <c r="A27" s="70"/>
      <c r="B27" s="102" t="s">
        <v>89</v>
      </c>
      <c r="C27" s="101" t="s">
        <v>21</v>
      </c>
      <c r="D27" s="103">
        <v>2</v>
      </c>
      <c r="E27" s="103" t="s">
        <v>115</v>
      </c>
      <c r="F27" s="139">
        <v>20000</v>
      </c>
      <c r="G27" s="139">
        <f t="shared" si="0"/>
        <v>40000</v>
      </c>
      <c r="H27" s="76"/>
    </row>
    <row r="28" spans="1:255" ht="12.75" customHeight="1">
      <c r="A28" s="70"/>
      <c r="B28" s="102" t="s">
        <v>84</v>
      </c>
      <c r="C28" s="101" t="s">
        <v>21</v>
      </c>
      <c r="D28" s="103">
        <v>1</v>
      </c>
      <c r="E28" s="103" t="s">
        <v>90</v>
      </c>
      <c r="F28" s="139">
        <v>20000</v>
      </c>
      <c r="G28" s="139">
        <f t="shared" si="0"/>
        <v>20000</v>
      </c>
      <c r="H28" s="76"/>
    </row>
    <row r="29" spans="1:255" ht="12.75" customHeight="1">
      <c r="A29" s="70"/>
      <c r="B29" s="102" t="s">
        <v>61</v>
      </c>
      <c r="C29" s="101" t="s">
        <v>21</v>
      </c>
      <c r="D29" s="103">
        <v>11</v>
      </c>
      <c r="E29" s="103" t="s">
        <v>116</v>
      </c>
      <c r="F29" s="139">
        <v>20000</v>
      </c>
      <c r="G29" s="139">
        <f t="shared" si="0"/>
        <v>220000</v>
      </c>
      <c r="H29" s="76"/>
    </row>
    <row r="30" spans="1:255" ht="12.75" customHeight="1">
      <c r="A30" s="70"/>
      <c r="B30" s="104" t="s">
        <v>58</v>
      </c>
      <c r="C30" s="105" t="s">
        <v>21</v>
      </c>
      <c r="D30" s="105">
        <v>20</v>
      </c>
      <c r="E30" s="105" t="s">
        <v>110</v>
      </c>
      <c r="F30" s="140">
        <v>20000</v>
      </c>
      <c r="G30" s="140">
        <f t="shared" si="0"/>
        <v>400000</v>
      </c>
      <c r="H30" s="76"/>
    </row>
    <row r="31" spans="1:255" s="155" customFormat="1" ht="12.75" customHeight="1">
      <c r="A31" s="150"/>
      <c r="B31" s="151" t="s">
        <v>22</v>
      </c>
      <c r="C31" s="152"/>
      <c r="D31" s="152"/>
      <c r="E31" s="152"/>
      <c r="F31" s="153"/>
      <c r="G31" s="106">
        <f>SUM(G21:G30)</f>
        <v>1360000</v>
      </c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  <c r="EN31" s="154"/>
      <c r="EO31" s="154"/>
      <c r="EP31" s="154"/>
      <c r="EQ31" s="154"/>
      <c r="ER31" s="154"/>
      <c r="ES31" s="154"/>
      <c r="ET31" s="154"/>
      <c r="EU31" s="154"/>
      <c r="EV31" s="154"/>
      <c r="EW31" s="154"/>
      <c r="EX31" s="154"/>
      <c r="EY31" s="154"/>
      <c r="EZ31" s="154"/>
      <c r="FA31" s="154"/>
      <c r="FB31" s="154"/>
      <c r="FC31" s="154"/>
      <c r="FD31" s="154"/>
      <c r="FE31" s="154"/>
      <c r="FF31" s="154"/>
      <c r="FG31" s="154"/>
      <c r="FH31" s="154"/>
      <c r="FI31" s="154"/>
      <c r="FJ31" s="154"/>
      <c r="FK31" s="154"/>
      <c r="FL31" s="154"/>
      <c r="FM31" s="154"/>
      <c r="FN31" s="154"/>
      <c r="FO31" s="154"/>
      <c r="FP31" s="154"/>
      <c r="FQ31" s="154"/>
      <c r="FR31" s="154"/>
      <c r="FS31" s="154"/>
      <c r="FT31" s="154"/>
      <c r="FU31" s="154"/>
      <c r="FV31" s="154"/>
      <c r="FW31" s="154"/>
      <c r="FX31" s="154"/>
      <c r="FY31" s="154"/>
      <c r="FZ31" s="154"/>
      <c r="GA31" s="154"/>
      <c r="GB31" s="154"/>
      <c r="GC31" s="154"/>
      <c r="GD31" s="154"/>
      <c r="GE31" s="154"/>
      <c r="GF31" s="154"/>
      <c r="GG31" s="154"/>
      <c r="GH31" s="154"/>
      <c r="GI31" s="154"/>
      <c r="GJ31" s="154"/>
      <c r="GK31" s="154"/>
      <c r="GL31" s="154"/>
      <c r="GM31" s="154"/>
      <c r="GN31" s="154"/>
      <c r="GO31" s="154"/>
      <c r="GP31" s="154"/>
      <c r="GQ31" s="154"/>
      <c r="GR31" s="154"/>
      <c r="GS31" s="154"/>
      <c r="GT31" s="154"/>
      <c r="GU31" s="154"/>
      <c r="GV31" s="154"/>
      <c r="GW31" s="154"/>
      <c r="GX31" s="154"/>
      <c r="GY31" s="154"/>
      <c r="GZ31" s="154"/>
      <c r="HA31" s="154"/>
      <c r="HB31" s="154"/>
      <c r="HC31" s="154"/>
      <c r="HD31" s="154"/>
      <c r="HE31" s="154"/>
      <c r="HF31" s="154"/>
      <c r="HG31" s="154"/>
      <c r="HH31" s="154"/>
      <c r="HI31" s="154"/>
      <c r="HJ31" s="154"/>
      <c r="HK31" s="154"/>
      <c r="HL31" s="154"/>
      <c r="HM31" s="154"/>
      <c r="HN31" s="154"/>
      <c r="HO31" s="154"/>
      <c r="HP31" s="154"/>
      <c r="HQ31" s="154"/>
      <c r="HR31" s="154"/>
      <c r="HS31" s="154"/>
      <c r="HT31" s="154"/>
      <c r="HU31" s="154"/>
      <c r="HV31" s="154"/>
      <c r="HW31" s="154"/>
      <c r="HX31" s="154"/>
      <c r="HY31" s="154"/>
      <c r="HZ31" s="154"/>
      <c r="IA31" s="154"/>
      <c r="IB31" s="154"/>
      <c r="IC31" s="154"/>
      <c r="ID31" s="154"/>
      <c r="IE31" s="154"/>
      <c r="IF31" s="154"/>
      <c r="IG31" s="154"/>
      <c r="IH31" s="154"/>
      <c r="II31" s="154"/>
      <c r="IJ31" s="154"/>
      <c r="IK31" s="154"/>
      <c r="IL31" s="154"/>
      <c r="IM31" s="154"/>
      <c r="IN31" s="154"/>
      <c r="IO31" s="154"/>
      <c r="IP31" s="154"/>
      <c r="IQ31" s="154"/>
      <c r="IR31" s="154"/>
      <c r="IS31" s="154"/>
      <c r="IT31" s="154"/>
      <c r="IU31" s="154"/>
    </row>
    <row r="32" spans="1:255" s="155" customFormat="1" ht="12" customHeight="1">
      <c r="A32" s="156"/>
      <c r="B32" s="157"/>
      <c r="C32" s="158"/>
      <c r="D32" s="158"/>
      <c r="E32" s="158"/>
      <c r="F32" s="159"/>
      <c r="G32" s="159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  <c r="EL32" s="154"/>
      <c r="EM32" s="154"/>
      <c r="EN32" s="154"/>
      <c r="EO32" s="154"/>
      <c r="EP32" s="154"/>
      <c r="EQ32" s="154"/>
      <c r="ER32" s="154"/>
      <c r="ES32" s="154"/>
      <c r="ET32" s="154"/>
      <c r="EU32" s="154"/>
      <c r="EV32" s="154"/>
      <c r="EW32" s="154"/>
      <c r="EX32" s="154"/>
      <c r="EY32" s="154"/>
      <c r="EZ32" s="154"/>
      <c r="FA32" s="154"/>
      <c r="FB32" s="154"/>
      <c r="FC32" s="154"/>
      <c r="FD32" s="154"/>
      <c r="FE32" s="154"/>
      <c r="FF32" s="154"/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4"/>
      <c r="FR32" s="154"/>
      <c r="FS32" s="154"/>
      <c r="FT32" s="154"/>
      <c r="FU32" s="154"/>
      <c r="FV32" s="154"/>
      <c r="FW32" s="154"/>
      <c r="FX32" s="154"/>
      <c r="FY32" s="154"/>
      <c r="FZ32" s="154"/>
      <c r="GA32" s="154"/>
      <c r="GB32" s="154"/>
      <c r="GC32" s="154"/>
      <c r="GD32" s="154"/>
      <c r="GE32" s="154"/>
      <c r="GF32" s="154"/>
      <c r="GG32" s="154"/>
      <c r="GH32" s="154"/>
      <c r="GI32" s="154"/>
      <c r="GJ32" s="154"/>
      <c r="GK32" s="154"/>
      <c r="GL32" s="154"/>
      <c r="GM32" s="154"/>
      <c r="GN32" s="154"/>
      <c r="GO32" s="154"/>
      <c r="GP32" s="154"/>
      <c r="GQ32" s="154"/>
      <c r="GR32" s="154"/>
      <c r="GS32" s="154"/>
      <c r="GT32" s="154"/>
      <c r="GU32" s="154"/>
      <c r="GV32" s="154"/>
      <c r="GW32" s="154"/>
      <c r="GX32" s="154"/>
      <c r="GY32" s="154"/>
      <c r="GZ32" s="154"/>
      <c r="HA32" s="154"/>
      <c r="HB32" s="154"/>
      <c r="HC32" s="154"/>
      <c r="HD32" s="154"/>
      <c r="HE32" s="154"/>
      <c r="HF32" s="154"/>
      <c r="HG32" s="154"/>
      <c r="HH32" s="154"/>
      <c r="HI32" s="154"/>
      <c r="HJ32" s="154"/>
      <c r="HK32" s="154"/>
      <c r="HL32" s="154"/>
      <c r="HM32" s="154"/>
      <c r="HN32" s="154"/>
      <c r="HO32" s="154"/>
      <c r="HP32" s="154"/>
      <c r="HQ32" s="154"/>
      <c r="HR32" s="154"/>
      <c r="HS32" s="154"/>
      <c r="HT32" s="154"/>
      <c r="HU32" s="154"/>
      <c r="HV32" s="154"/>
      <c r="HW32" s="154"/>
      <c r="HX32" s="154"/>
      <c r="HY32" s="154"/>
      <c r="HZ32" s="154"/>
      <c r="IA32" s="154"/>
      <c r="IB32" s="154"/>
      <c r="IC32" s="154"/>
      <c r="ID32" s="154"/>
      <c r="IE32" s="154"/>
      <c r="IF32" s="154"/>
      <c r="IG32" s="154"/>
      <c r="IH32" s="154"/>
      <c r="II32" s="154"/>
      <c r="IJ32" s="154"/>
      <c r="IK32" s="154"/>
      <c r="IL32" s="154"/>
      <c r="IM32" s="154"/>
      <c r="IN32" s="154"/>
      <c r="IO32" s="154"/>
      <c r="IP32" s="154"/>
      <c r="IQ32" s="154"/>
      <c r="IR32" s="154"/>
      <c r="IS32" s="154"/>
      <c r="IT32" s="154"/>
      <c r="IU32" s="154"/>
    </row>
    <row r="33" spans="1:255" s="155" customFormat="1" ht="12" customHeight="1">
      <c r="A33" s="160"/>
      <c r="B33" s="12" t="s">
        <v>23</v>
      </c>
      <c r="C33" s="161"/>
      <c r="D33" s="162"/>
      <c r="E33" s="162"/>
      <c r="F33" s="163"/>
      <c r="G33" s="163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  <c r="EN33" s="154"/>
      <c r="EO33" s="154"/>
      <c r="EP33" s="154"/>
      <c r="EQ33" s="154"/>
      <c r="ER33" s="154"/>
      <c r="ES33" s="154"/>
      <c r="ET33" s="154"/>
      <c r="EU33" s="154"/>
      <c r="EV33" s="154"/>
      <c r="EW33" s="154"/>
      <c r="EX33" s="154"/>
      <c r="EY33" s="154"/>
      <c r="EZ33" s="154"/>
      <c r="FA33" s="154"/>
      <c r="FB33" s="154"/>
      <c r="FC33" s="154"/>
      <c r="FD33" s="154"/>
      <c r="FE33" s="154"/>
      <c r="FF33" s="154"/>
      <c r="FG33" s="154"/>
      <c r="FH33" s="154"/>
      <c r="FI33" s="154"/>
      <c r="FJ33" s="154"/>
      <c r="FK33" s="154"/>
      <c r="FL33" s="154"/>
      <c r="FM33" s="154"/>
      <c r="FN33" s="154"/>
      <c r="FO33" s="154"/>
      <c r="FP33" s="154"/>
      <c r="FQ33" s="154"/>
      <c r="FR33" s="154"/>
      <c r="FS33" s="154"/>
      <c r="FT33" s="154"/>
      <c r="FU33" s="154"/>
      <c r="FV33" s="154"/>
      <c r="FW33" s="154"/>
      <c r="FX33" s="154"/>
      <c r="FY33" s="154"/>
      <c r="FZ33" s="154"/>
      <c r="GA33" s="154"/>
      <c r="GB33" s="154"/>
      <c r="GC33" s="154"/>
      <c r="GD33" s="154"/>
      <c r="GE33" s="154"/>
      <c r="GF33" s="154"/>
      <c r="GG33" s="154"/>
      <c r="GH33" s="154"/>
      <c r="GI33" s="154"/>
      <c r="GJ33" s="154"/>
      <c r="GK33" s="154"/>
      <c r="GL33" s="154"/>
      <c r="GM33" s="154"/>
      <c r="GN33" s="154"/>
      <c r="GO33" s="154"/>
      <c r="GP33" s="154"/>
      <c r="GQ33" s="154"/>
      <c r="GR33" s="154"/>
      <c r="GS33" s="154"/>
      <c r="GT33" s="154"/>
      <c r="GU33" s="154"/>
      <c r="GV33" s="154"/>
      <c r="GW33" s="154"/>
      <c r="GX33" s="154"/>
      <c r="GY33" s="154"/>
      <c r="GZ33" s="154"/>
      <c r="HA33" s="154"/>
      <c r="HB33" s="154"/>
      <c r="HC33" s="154"/>
      <c r="HD33" s="154"/>
      <c r="HE33" s="154"/>
      <c r="HF33" s="154"/>
      <c r="HG33" s="154"/>
      <c r="HH33" s="154"/>
      <c r="HI33" s="154"/>
      <c r="HJ33" s="154"/>
      <c r="HK33" s="154"/>
      <c r="HL33" s="154"/>
      <c r="HM33" s="154"/>
      <c r="HN33" s="154"/>
      <c r="HO33" s="154"/>
      <c r="HP33" s="154"/>
      <c r="HQ33" s="154"/>
      <c r="HR33" s="154"/>
      <c r="HS33" s="154"/>
      <c r="HT33" s="154"/>
      <c r="HU33" s="154"/>
      <c r="HV33" s="154"/>
      <c r="HW33" s="154"/>
      <c r="HX33" s="154"/>
      <c r="HY33" s="154"/>
      <c r="HZ33" s="154"/>
      <c r="IA33" s="154"/>
      <c r="IB33" s="154"/>
      <c r="IC33" s="154"/>
      <c r="ID33" s="154"/>
      <c r="IE33" s="154"/>
      <c r="IF33" s="154"/>
      <c r="IG33" s="154"/>
      <c r="IH33" s="154"/>
      <c r="II33" s="154"/>
      <c r="IJ33" s="154"/>
      <c r="IK33" s="154"/>
      <c r="IL33" s="154"/>
      <c r="IM33" s="154"/>
      <c r="IN33" s="154"/>
      <c r="IO33" s="154"/>
      <c r="IP33" s="154"/>
      <c r="IQ33" s="154"/>
      <c r="IR33" s="154"/>
      <c r="IS33" s="154"/>
      <c r="IT33" s="154"/>
      <c r="IU33" s="154"/>
    </row>
    <row r="34" spans="1:255" s="155" customFormat="1" ht="24" customHeight="1">
      <c r="A34" s="160"/>
      <c r="B34" s="13" t="s">
        <v>15</v>
      </c>
      <c r="C34" s="14" t="s">
        <v>16</v>
      </c>
      <c r="D34" s="14" t="s">
        <v>17</v>
      </c>
      <c r="E34" s="13" t="s">
        <v>18</v>
      </c>
      <c r="F34" s="14" t="s">
        <v>19</v>
      </c>
      <c r="G34" s="13" t="s">
        <v>20</v>
      </c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  <c r="EN34" s="154"/>
      <c r="EO34" s="154"/>
      <c r="EP34" s="154"/>
      <c r="EQ34" s="154"/>
      <c r="ER34" s="154"/>
      <c r="ES34" s="154"/>
      <c r="ET34" s="154"/>
      <c r="EU34" s="154"/>
      <c r="EV34" s="154"/>
      <c r="EW34" s="154"/>
      <c r="EX34" s="154"/>
      <c r="EY34" s="154"/>
      <c r="EZ34" s="154"/>
      <c r="FA34" s="154"/>
      <c r="FB34" s="154"/>
      <c r="FC34" s="154"/>
      <c r="FD34" s="154"/>
      <c r="FE34" s="154"/>
      <c r="FF34" s="154"/>
      <c r="FG34" s="154"/>
      <c r="FH34" s="154"/>
      <c r="FI34" s="154"/>
      <c r="FJ34" s="154"/>
      <c r="FK34" s="154"/>
      <c r="FL34" s="154"/>
      <c r="FM34" s="154"/>
      <c r="FN34" s="154"/>
      <c r="FO34" s="154"/>
      <c r="FP34" s="154"/>
      <c r="FQ34" s="154"/>
      <c r="FR34" s="154"/>
      <c r="FS34" s="154"/>
      <c r="FT34" s="154"/>
      <c r="FU34" s="154"/>
      <c r="FV34" s="154"/>
      <c r="FW34" s="154"/>
      <c r="FX34" s="154"/>
      <c r="FY34" s="154"/>
      <c r="FZ34" s="154"/>
      <c r="GA34" s="154"/>
      <c r="GB34" s="154"/>
      <c r="GC34" s="154"/>
      <c r="GD34" s="154"/>
      <c r="GE34" s="154"/>
      <c r="GF34" s="154"/>
      <c r="GG34" s="154"/>
      <c r="GH34" s="154"/>
      <c r="GI34" s="154"/>
      <c r="GJ34" s="154"/>
      <c r="GK34" s="154"/>
      <c r="GL34" s="154"/>
      <c r="GM34" s="154"/>
      <c r="GN34" s="154"/>
      <c r="GO34" s="154"/>
      <c r="GP34" s="154"/>
      <c r="GQ34" s="154"/>
      <c r="GR34" s="154"/>
      <c r="GS34" s="154"/>
      <c r="GT34" s="154"/>
      <c r="GU34" s="154"/>
      <c r="GV34" s="154"/>
      <c r="GW34" s="154"/>
      <c r="GX34" s="154"/>
      <c r="GY34" s="154"/>
      <c r="GZ34" s="154"/>
      <c r="HA34" s="154"/>
      <c r="HB34" s="154"/>
      <c r="HC34" s="154"/>
      <c r="HD34" s="154"/>
      <c r="HE34" s="154"/>
      <c r="HF34" s="154"/>
      <c r="HG34" s="154"/>
      <c r="HH34" s="154"/>
      <c r="HI34" s="154"/>
      <c r="HJ34" s="154"/>
      <c r="HK34" s="154"/>
      <c r="HL34" s="154"/>
      <c r="HM34" s="154"/>
      <c r="HN34" s="154"/>
      <c r="HO34" s="154"/>
      <c r="HP34" s="154"/>
      <c r="HQ34" s="154"/>
      <c r="HR34" s="154"/>
      <c r="HS34" s="154"/>
      <c r="HT34" s="154"/>
      <c r="HU34" s="154"/>
      <c r="HV34" s="154"/>
      <c r="HW34" s="154"/>
      <c r="HX34" s="154"/>
      <c r="HY34" s="154"/>
      <c r="HZ34" s="154"/>
      <c r="IA34" s="154"/>
      <c r="IB34" s="154"/>
      <c r="IC34" s="154"/>
      <c r="ID34" s="154"/>
      <c r="IE34" s="154"/>
      <c r="IF34" s="154"/>
      <c r="IG34" s="154"/>
      <c r="IH34" s="154"/>
      <c r="II34" s="154"/>
      <c r="IJ34" s="154"/>
      <c r="IK34" s="154"/>
      <c r="IL34" s="154"/>
      <c r="IM34" s="154"/>
      <c r="IN34" s="154"/>
      <c r="IO34" s="154"/>
      <c r="IP34" s="154"/>
      <c r="IQ34" s="154"/>
      <c r="IR34" s="154"/>
      <c r="IS34" s="154"/>
      <c r="IT34" s="154"/>
      <c r="IU34" s="154"/>
    </row>
    <row r="35" spans="1:255" s="155" customFormat="1" ht="12" customHeight="1">
      <c r="A35" s="160"/>
      <c r="B35" s="164"/>
      <c r="C35" s="165"/>
      <c r="D35" s="165"/>
      <c r="E35" s="165"/>
      <c r="F35" s="164"/>
      <c r="G35" s="16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  <c r="EL35" s="154"/>
      <c r="EM35" s="154"/>
      <c r="EN35" s="154"/>
      <c r="EO35" s="154"/>
      <c r="EP35" s="154"/>
      <c r="EQ35" s="154"/>
      <c r="ER35" s="154"/>
      <c r="ES35" s="154"/>
      <c r="ET35" s="154"/>
      <c r="EU35" s="154"/>
      <c r="EV35" s="154"/>
      <c r="EW35" s="154"/>
      <c r="EX35" s="154"/>
      <c r="EY35" s="154"/>
      <c r="EZ35" s="154"/>
      <c r="FA35" s="154"/>
      <c r="FB35" s="154"/>
      <c r="FC35" s="154"/>
      <c r="FD35" s="154"/>
      <c r="FE35" s="154"/>
      <c r="FF35" s="154"/>
      <c r="FG35" s="154"/>
      <c r="FH35" s="154"/>
      <c r="FI35" s="154"/>
      <c r="FJ35" s="154"/>
      <c r="FK35" s="154"/>
      <c r="FL35" s="154"/>
      <c r="FM35" s="154"/>
      <c r="FN35" s="154"/>
      <c r="FO35" s="154"/>
      <c r="FP35" s="154"/>
      <c r="FQ35" s="154"/>
      <c r="FR35" s="154"/>
      <c r="FS35" s="154"/>
      <c r="FT35" s="154"/>
      <c r="FU35" s="154"/>
      <c r="FV35" s="154"/>
      <c r="FW35" s="154"/>
      <c r="FX35" s="154"/>
      <c r="FY35" s="154"/>
      <c r="FZ35" s="154"/>
      <c r="GA35" s="154"/>
      <c r="GB35" s="154"/>
      <c r="GC35" s="154"/>
      <c r="GD35" s="154"/>
      <c r="GE35" s="154"/>
      <c r="GF35" s="154"/>
      <c r="GG35" s="154"/>
      <c r="GH35" s="154"/>
      <c r="GI35" s="154"/>
      <c r="GJ35" s="154"/>
      <c r="GK35" s="154"/>
      <c r="GL35" s="154"/>
      <c r="GM35" s="154"/>
      <c r="GN35" s="154"/>
      <c r="GO35" s="154"/>
      <c r="GP35" s="154"/>
      <c r="GQ35" s="154"/>
      <c r="GR35" s="154"/>
      <c r="GS35" s="154"/>
      <c r="GT35" s="154"/>
      <c r="GU35" s="154"/>
      <c r="GV35" s="154"/>
      <c r="GW35" s="154"/>
      <c r="GX35" s="154"/>
      <c r="GY35" s="154"/>
      <c r="GZ35" s="154"/>
      <c r="HA35" s="154"/>
      <c r="HB35" s="154"/>
      <c r="HC35" s="154"/>
      <c r="HD35" s="154"/>
      <c r="HE35" s="154"/>
      <c r="HF35" s="154"/>
      <c r="HG35" s="154"/>
      <c r="HH35" s="154"/>
      <c r="HI35" s="154"/>
      <c r="HJ35" s="154"/>
      <c r="HK35" s="154"/>
      <c r="HL35" s="154"/>
      <c r="HM35" s="154"/>
      <c r="HN35" s="154"/>
      <c r="HO35" s="154"/>
      <c r="HP35" s="154"/>
      <c r="HQ35" s="154"/>
      <c r="HR35" s="154"/>
      <c r="HS35" s="154"/>
      <c r="HT35" s="154"/>
      <c r="HU35" s="154"/>
      <c r="HV35" s="154"/>
      <c r="HW35" s="154"/>
      <c r="HX35" s="154"/>
      <c r="HY35" s="154"/>
      <c r="HZ35" s="154"/>
      <c r="IA35" s="154"/>
      <c r="IB35" s="154"/>
      <c r="IC35" s="154"/>
      <c r="ID35" s="154"/>
      <c r="IE35" s="154"/>
      <c r="IF35" s="154"/>
      <c r="IG35" s="154"/>
      <c r="IH35" s="154"/>
      <c r="II35" s="154"/>
      <c r="IJ35" s="154"/>
      <c r="IK35" s="154"/>
      <c r="IL35" s="154"/>
      <c r="IM35" s="154"/>
      <c r="IN35" s="154"/>
      <c r="IO35" s="154"/>
      <c r="IP35" s="154"/>
      <c r="IQ35" s="154"/>
      <c r="IR35" s="154"/>
      <c r="IS35" s="154"/>
      <c r="IT35" s="154"/>
      <c r="IU35" s="154"/>
    </row>
    <row r="36" spans="1:255" s="155" customFormat="1" ht="12" customHeight="1">
      <c r="A36" s="160"/>
      <c r="B36" s="166" t="s">
        <v>24</v>
      </c>
      <c r="C36" s="167"/>
      <c r="D36" s="167"/>
      <c r="E36" s="167"/>
      <c r="F36" s="16"/>
      <c r="G36" s="16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4"/>
      <c r="FF36" s="154"/>
      <c r="FG36" s="154"/>
      <c r="FH36" s="154"/>
      <c r="FI36" s="154"/>
      <c r="FJ36" s="154"/>
      <c r="FK36" s="154"/>
      <c r="FL36" s="154"/>
      <c r="FM36" s="154"/>
      <c r="FN36" s="154"/>
      <c r="FO36" s="154"/>
      <c r="FP36" s="154"/>
      <c r="FQ36" s="154"/>
      <c r="FR36" s="154"/>
      <c r="FS36" s="154"/>
      <c r="FT36" s="154"/>
      <c r="FU36" s="154"/>
      <c r="FV36" s="154"/>
      <c r="FW36" s="154"/>
      <c r="FX36" s="154"/>
      <c r="FY36" s="154"/>
      <c r="FZ36" s="154"/>
      <c r="GA36" s="154"/>
      <c r="GB36" s="154"/>
      <c r="GC36" s="154"/>
      <c r="GD36" s="154"/>
      <c r="GE36" s="154"/>
      <c r="GF36" s="154"/>
      <c r="GG36" s="154"/>
      <c r="GH36" s="154"/>
      <c r="GI36" s="154"/>
      <c r="GJ36" s="154"/>
      <c r="GK36" s="154"/>
      <c r="GL36" s="154"/>
      <c r="GM36" s="154"/>
      <c r="GN36" s="154"/>
      <c r="GO36" s="154"/>
      <c r="GP36" s="154"/>
      <c r="GQ36" s="154"/>
      <c r="GR36" s="154"/>
      <c r="GS36" s="154"/>
      <c r="GT36" s="154"/>
      <c r="GU36" s="154"/>
      <c r="GV36" s="154"/>
      <c r="GW36" s="154"/>
      <c r="GX36" s="154"/>
      <c r="GY36" s="154"/>
      <c r="GZ36" s="154"/>
      <c r="HA36" s="154"/>
      <c r="HB36" s="154"/>
      <c r="HC36" s="154"/>
      <c r="HD36" s="154"/>
      <c r="HE36" s="154"/>
      <c r="HF36" s="154"/>
      <c r="HG36" s="154"/>
      <c r="HH36" s="154"/>
      <c r="HI36" s="154"/>
      <c r="HJ36" s="154"/>
      <c r="HK36" s="154"/>
      <c r="HL36" s="154"/>
      <c r="HM36" s="154"/>
      <c r="HN36" s="154"/>
      <c r="HO36" s="154"/>
      <c r="HP36" s="154"/>
      <c r="HQ36" s="154"/>
      <c r="HR36" s="154"/>
      <c r="HS36" s="154"/>
      <c r="HT36" s="154"/>
      <c r="HU36" s="154"/>
      <c r="HV36" s="154"/>
      <c r="HW36" s="154"/>
      <c r="HX36" s="154"/>
      <c r="HY36" s="154"/>
      <c r="HZ36" s="154"/>
      <c r="IA36" s="154"/>
      <c r="IB36" s="154"/>
      <c r="IC36" s="154"/>
      <c r="ID36" s="154"/>
      <c r="IE36" s="154"/>
      <c r="IF36" s="154"/>
      <c r="IG36" s="154"/>
      <c r="IH36" s="154"/>
      <c r="II36" s="154"/>
      <c r="IJ36" s="154"/>
      <c r="IK36" s="154"/>
      <c r="IL36" s="154"/>
      <c r="IM36" s="154"/>
      <c r="IN36" s="154"/>
      <c r="IO36" s="154"/>
      <c r="IP36" s="154"/>
      <c r="IQ36" s="154"/>
      <c r="IR36" s="154"/>
      <c r="IS36" s="154"/>
      <c r="IT36" s="154"/>
      <c r="IU36" s="154"/>
    </row>
    <row r="37" spans="1:255" s="155" customFormat="1" ht="12" customHeight="1">
      <c r="A37" s="156"/>
      <c r="B37" s="168"/>
      <c r="C37" s="169"/>
      <c r="D37" s="169"/>
      <c r="E37" s="169"/>
      <c r="F37" s="170"/>
      <c r="G37" s="170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4"/>
      <c r="EN37" s="154"/>
      <c r="EO37" s="154"/>
      <c r="EP37" s="154"/>
      <c r="EQ37" s="154"/>
      <c r="ER37" s="154"/>
      <c r="ES37" s="154"/>
      <c r="ET37" s="154"/>
      <c r="EU37" s="154"/>
      <c r="EV37" s="154"/>
      <c r="EW37" s="154"/>
      <c r="EX37" s="154"/>
      <c r="EY37" s="154"/>
      <c r="EZ37" s="154"/>
      <c r="FA37" s="154"/>
      <c r="FB37" s="154"/>
      <c r="FC37" s="154"/>
      <c r="FD37" s="154"/>
      <c r="FE37" s="154"/>
      <c r="FF37" s="154"/>
      <c r="FG37" s="154"/>
      <c r="FH37" s="154"/>
      <c r="FI37" s="154"/>
      <c r="FJ37" s="154"/>
      <c r="FK37" s="154"/>
      <c r="FL37" s="154"/>
      <c r="FM37" s="154"/>
      <c r="FN37" s="154"/>
      <c r="FO37" s="154"/>
      <c r="FP37" s="154"/>
      <c r="FQ37" s="154"/>
      <c r="FR37" s="154"/>
      <c r="FS37" s="154"/>
      <c r="FT37" s="154"/>
      <c r="FU37" s="154"/>
      <c r="FV37" s="154"/>
      <c r="FW37" s="154"/>
      <c r="FX37" s="154"/>
      <c r="FY37" s="154"/>
      <c r="FZ37" s="154"/>
      <c r="GA37" s="154"/>
      <c r="GB37" s="154"/>
      <c r="GC37" s="154"/>
      <c r="GD37" s="154"/>
      <c r="GE37" s="154"/>
      <c r="GF37" s="154"/>
      <c r="GG37" s="154"/>
      <c r="GH37" s="154"/>
      <c r="GI37" s="154"/>
      <c r="GJ37" s="154"/>
      <c r="GK37" s="154"/>
      <c r="GL37" s="154"/>
      <c r="GM37" s="154"/>
      <c r="GN37" s="154"/>
      <c r="GO37" s="154"/>
      <c r="GP37" s="154"/>
      <c r="GQ37" s="154"/>
      <c r="GR37" s="154"/>
      <c r="GS37" s="154"/>
      <c r="GT37" s="154"/>
      <c r="GU37" s="154"/>
      <c r="GV37" s="154"/>
      <c r="GW37" s="154"/>
      <c r="GX37" s="154"/>
      <c r="GY37" s="154"/>
      <c r="GZ37" s="154"/>
      <c r="HA37" s="154"/>
      <c r="HB37" s="154"/>
      <c r="HC37" s="154"/>
      <c r="HD37" s="154"/>
      <c r="HE37" s="154"/>
      <c r="HF37" s="154"/>
      <c r="HG37" s="154"/>
      <c r="HH37" s="154"/>
      <c r="HI37" s="154"/>
      <c r="HJ37" s="154"/>
      <c r="HK37" s="154"/>
      <c r="HL37" s="154"/>
      <c r="HM37" s="154"/>
      <c r="HN37" s="154"/>
      <c r="HO37" s="154"/>
      <c r="HP37" s="154"/>
      <c r="HQ37" s="154"/>
      <c r="HR37" s="154"/>
      <c r="HS37" s="154"/>
      <c r="HT37" s="154"/>
      <c r="HU37" s="154"/>
      <c r="HV37" s="154"/>
      <c r="HW37" s="154"/>
      <c r="HX37" s="154"/>
      <c r="HY37" s="154"/>
      <c r="HZ37" s="154"/>
      <c r="IA37" s="154"/>
      <c r="IB37" s="154"/>
      <c r="IC37" s="154"/>
      <c r="ID37" s="154"/>
      <c r="IE37" s="154"/>
      <c r="IF37" s="154"/>
      <c r="IG37" s="154"/>
      <c r="IH37" s="154"/>
      <c r="II37" s="154"/>
      <c r="IJ37" s="154"/>
      <c r="IK37" s="154"/>
      <c r="IL37" s="154"/>
      <c r="IM37" s="154"/>
      <c r="IN37" s="154"/>
      <c r="IO37" s="154"/>
      <c r="IP37" s="154"/>
      <c r="IQ37" s="154"/>
      <c r="IR37" s="154"/>
      <c r="IS37" s="154"/>
      <c r="IT37" s="154"/>
      <c r="IU37" s="154"/>
    </row>
    <row r="38" spans="1:255" s="155" customFormat="1" ht="12" customHeight="1">
      <c r="A38" s="160"/>
      <c r="B38" s="12" t="s">
        <v>25</v>
      </c>
      <c r="C38" s="161"/>
      <c r="D38" s="162"/>
      <c r="E38" s="162"/>
      <c r="F38" s="163"/>
      <c r="G38" s="163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  <c r="EL38" s="154"/>
      <c r="EM38" s="154"/>
      <c r="EN38" s="154"/>
      <c r="EO38" s="154"/>
      <c r="EP38" s="154"/>
      <c r="EQ38" s="154"/>
      <c r="ER38" s="154"/>
      <c r="ES38" s="154"/>
      <c r="ET38" s="154"/>
      <c r="EU38" s="154"/>
      <c r="EV38" s="154"/>
      <c r="EW38" s="154"/>
      <c r="EX38" s="154"/>
      <c r="EY38" s="154"/>
      <c r="EZ38" s="154"/>
      <c r="FA38" s="154"/>
      <c r="FB38" s="154"/>
      <c r="FC38" s="154"/>
      <c r="FD38" s="154"/>
      <c r="FE38" s="154"/>
      <c r="FF38" s="154"/>
      <c r="FG38" s="154"/>
      <c r="FH38" s="154"/>
      <c r="FI38" s="154"/>
      <c r="FJ38" s="154"/>
      <c r="FK38" s="154"/>
      <c r="FL38" s="154"/>
      <c r="FM38" s="154"/>
      <c r="FN38" s="154"/>
      <c r="FO38" s="154"/>
      <c r="FP38" s="154"/>
      <c r="FQ38" s="154"/>
      <c r="FR38" s="154"/>
      <c r="FS38" s="154"/>
      <c r="FT38" s="154"/>
      <c r="FU38" s="154"/>
      <c r="FV38" s="154"/>
      <c r="FW38" s="154"/>
      <c r="FX38" s="154"/>
      <c r="FY38" s="154"/>
      <c r="FZ38" s="154"/>
      <c r="GA38" s="154"/>
      <c r="GB38" s="154"/>
      <c r="GC38" s="154"/>
      <c r="GD38" s="154"/>
      <c r="GE38" s="154"/>
      <c r="GF38" s="154"/>
      <c r="GG38" s="154"/>
      <c r="GH38" s="154"/>
      <c r="GI38" s="154"/>
      <c r="GJ38" s="154"/>
      <c r="GK38" s="154"/>
      <c r="GL38" s="154"/>
      <c r="GM38" s="154"/>
      <c r="GN38" s="154"/>
      <c r="GO38" s="154"/>
      <c r="GP38" s="154"/>
      <c r="GQ38" s="154"/>
      <c r="GR38" s="154"/>
      <c r="GS38" s="154"/>
      <c r="GT38" s="154"/>
      <c r="GU38" s="154"/>
      <c r="GV38" s="154"/>
      <c r="GW38" s="154"/>
      <c r="GX38" s="154"/>
      <c r="GY38" s="154"/>
      <c r="GZ38" s="154"/>
      <c r="HA38" s="154"/>
      <c r="HB38" s="154"/>
      <c r="HC38" s="154"/>
      <c r="HD38" s="154"/>
      <c r="HE38" s="154"/>
      <c r="HF38" s="154"/>
      <c r="HG38" s="154"/>
      <c r="HH38" s="154"/>
      <c r="HI38" s="154"/>
      <c r="HJ38" s="154"/>
      <c r="HK38" s="154"/>
      <c r="HL38" s="154"/>
      <c r="HM38" s="154"/>
      <c r="HN38" s="154"/>
      <c r="HO38" s="154"/>
      <c r="HP38" s="154"/>
      <c r="HQ38" s="154"/>
      <c r="HR38" s="154"/>
      <c r="HS38" s="154"/>
      <c r="HT38" s="154"/>
      <c r="HU38" s="154"/>
      <c r="HV38" s="154"/>
      <c r="HW38" s="154"/>
      <c r="HX38" s="154"/>
      <c r="HY38" s="154"/>
      <c r="HZ38" s="154"/>
      <c r="IA38" s="154"/>
      <c r="IB38" s="154"/>
      <c r="IC38" s="154"/>
      <c r="ID38" s="154"/>
      <c r="IE38" s="154"/>
      <c r="IF38" s="154"/>
      <c r="IG38" s="154"/>
      <c r="IH38" s="154"/>
      <c r="II38" s="154"/>
      <c r="IJ38" s="154"/>
      <c r="IK38" s="154"/>
      <c r="IL38" s="154"/>
      <c r="IM38" s="154"/>
      <c r="IN38" s="154"/>
      <c r="IO38" s="154"/>
      <c r="IP38" s="154"/>
      <c r="IQ38" s="154"/>
      <c r="IR38" s="154"/>
      <c r="IS38" s="154"/>
      <c r="IT38" s="154"/>
      <c r="IU38" s="154"/>
    </row>
    <row r="39" spans="1:255" s="155" customFormat="1" ht="24" customHeight="1">
      <c r="A39" s="160"/>
      <c r="B39" s="13" t="s">
        <v>15</v>
      </c>
      <c r="C39" s="13" t="s">
        <v>16</v>
      </c>
      <c r="D39" s="13" t="s">
        <v>17</v>
      </c>
      <c r="E39" s="13" t="s">
        <v>18</v>
      </c>
      <c r="F39" s="14" t="s">
        <v>19</v>
      </c>
      <c r="G39" s="13" t="s">
        <v>20</v>
      </c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  <c r="DC39" s="154"/>
      <c r="DD39" s="154"/>
      <c r="DE39" s="154"/>
      <c r="DF39" s="154"/>
      <c r="DG39" s="154"/>
      <c r="DH39" s="154"/>
      <c r="DI39" s="154"/>
      <c r="DJ39" s="154"/>
      <c r="DK39" s="154"/>
      <c r="DL39" s="154"/>
      <c r="DM39" s="154"/>
      <c r="DN39" s="154"/>
      <c r="DO39" s="154"/>
      <c r="DP39" s="154"/>
      <c r="DQ39" s="154"/>
      <c r="DR39" s="154"/>
      <c r="DS39" s="154"/>
      <c r="DT39" s="154"/>
      <c r="DU39" s="154"/>
      <c r="DV39" s="154"/>
      <c r="DW39" s="154"/>
      <c r="DX39" s="154"/>
      <c r="DY39" s="154"/>
      <c r="DZ39" s="154"/>
      <c r="EA39" s="154"/>
      <c r="EB39" s="154"/>
      <c r="EC39" s="154"/>
      <c r="ED39" s="154"/>
      <c r="EE39" s="154"/>
      <c r="EF39" s="154"/>
      <c r="EG39" s="154"/>
      <c r="EH39" s="154"/>
      <c r="EI39" s="154"/>
      <c r="EJ39" s="154"/>
      <c r="EK39" s="154"/>
      <c r="EL39" s="154"/>
      <c r="EM39" s="154"/>
      <c r="EN39" s="154"/>
      <c r="EO39" s="154"/>
      <c r="EP39" s="154"/>
      <c r="EQ39" s="154"/>
      <c r="ER39" s="154"/>
      <c r="ES39" s="154"/>
      <c r="ET39" s="154"/>
      <c r="EU39" s="154"/>
      <c r="EV39" s="154"/>
      <c r="EW39" s="154"/>
      <c r="EX39" s="154"/>
      <c r="EY39" s="154"/>
      <c r="EZ39" s="154"/>
      <c r="FA39" s="154"/>
      <c r="FB39" s="154"/>
      <c r="FC39" s="154"/>
      <c r="FD39" s="154"/>
      <c r="FE39" s="154"/>
      <c r="FF39" s="154"/>
      <c r="FG39" s="154"/>
      <c r="FH39" s="154"/>
      <c r="FI39" s="154"/>
      <c r="FJ39" s="154"/>
      <c r="FK39" s="154"/>
      <c r="FL39" s="154"/>
      <c r="FM39" s="154"/>
      <c r="FN39" s="154"/>
      <c r="FO39" s="154"/>
      <c r="FP39" s="154"/>
      <c r="FQ39" s="154"/>
      <c r="FR39" s="154"/>
      <c r="FS39" s="154"/>
      <c r="FT39" s="154"/>
      <c r="FU39" s="154"/>
      <c r="FV39" s="154"/>
      <c r="FW39" s="154"/>
      <c r="FX39" s="154"/>
      <c r="FY39" s="154"/>
      <c r="FZ39" s="154"/>
      <c r="GA39" s="154"/>
      <c r="GB39" s="154"/>
      <c r="GC39" s="154"/>
      <c r="GD39" s="154"/>
      <c r="GE39" s="154"/>
      <c r="GF39" s="154"/>
      <c r="GG39" s="154"/>
      <c r="GH39" s="154"/>
      <c r="GI39" s="154"/>
      <c r="GJ39" s="154"/>
      <c r="GK39" s="154"/>
      <c r="GL39" s="154"/>
      <c r="GM39" s="154"/>
      <c r="GN39" s="154"/>
      <c r="GO39" s="154"/>
      <c r="GP39" s="154"/>
      <c r="GQ39" s="154"/>
      <c r="GR39" s="154"/>
      <c r="GS39" s="154"/>
      <c r="GT39" s="154"/>
      <c r="GU39" s="154"/>
      <c r="GV39" s="154"/>
      <c r="GW39" s="154"/>
      <c r="GX39" s="154"/>
      <c r="GY39" s="154"/>
      <c r="GZ39" s="154"/>
      <c r="HA39" s="154"/>
      <c r="HB39" s="154"/>
      <c r="HC39" s="154"/>
      <c r="HD39" s="154"/>
      <c r="HE39" s="154"/>
      <c r="HF39" s="154"/>
      <c r="HG39" s="154"/>
      <c r="HH39" s="154"/>
      <c r="HI39" s="154"/>
      <c r="HJ39" s="154"/>
      <c r="HK39" s="154"/>
      <c r="HL39" s="154"/>
      <c r="HM39" s="154"/>
      <c r="HN39" s="154"/>
      <c r="HO39" s="154"/>
      <c r="HP39" s="154"/>
      <c r="HQ39" s="154"/>
      <c r="HR39" s="154"/>
      <c r="HS39" s="154"/>
      <c r="HT39" s="154"/>
      <c r="HU39" s="154"/>
      <c r="HV39" s="154"/>
      <c r="HW39" s="154"/>
      <c r="HX39" s="154"/>
      <c r="HY39" s="154"/>
      <c r="HZ39" s="154"/>
      <c r="IA39" s="154"/>
      <c r="IB39" s="154"/>
      <c r="IC39" s="154"/>
      <c r="ID39" s="154"/>
      <c r="IE39" s="154"/>
      <c r="IF39" s="154"/>
      <c r="IG39" s="154"/>
      <c r="IH39" s="154"/>
      <c r="II39" s="154"/>
      <c r="IJ39" s="154"/>
      <c r="IK39" s="154"/>
      <c r="IL39" s="154"/>
      <c r="IM39" s="154"/>
      <c r="IN39" s="154"/>
      <c r="IO39" s="154"/>
      <c r="IP39" s="154"/>
      <c r="IQ39" s="154"/>
      <c r="IR39" s="154"/>
      <c r="IS39" s="154"/>
      <c r="IT39" s="154"/>
      <c r="IU39" s="154"/>
    </row>
    <row r="40" spans="1:255" ht="12.75" customHeight="1">
      <c r="A40" s="27"/>
      <c r="B40" s="111" t="s">
        <v>63</v>
      </c>
      <c r="C40" s="112" t="s">
        <v>76</v>
      </c>
      <c r="D40" s="143">
        <v>0.4</v>
      </c>
      <c r="E40" s="112" t="s">
        <v>104</v>
      </c>
      <c r="F40" s="113">
        <v>125000</v>
      </c>
      <c r="G40" s="113">
        <f>D40*F40</f>
        <v>50000</v>
      </c>
    </row>
    <row r="41" spans="1:255" ht="12.75" customHeight="1">
      <c r="A41" s="27"/>
      <c r="B41" s="107" t="s">
        <v>82</v>
      </c>
      <c r="C41" s="108" t="s">
        <v>76</v>
      </c>
      <c r="D41" s="144">
        <v>0.4</v>
      </c>
      <c r="E41" s="108" t="s">
        <v>104</v>
      </c>
      <c r="F41" s="109">
        <v>125000</v>
      </c>
      <c r="G41" s="109">
        <f t="shared" ref="G41:G46" si="1">D41*F41</f>
        <v>50000</v>
      </c>
    </row>
    <row r="42" spans="1:255" ht="12.75" customHeight="1">
      <c r="A42" s="27"/>
      <c r="B42" s="107" t="s">
        <v>105</v>
      </c>
      <c r="C42" s="108" t="s">
        <v>76</v>
      </c>
      <c r="D42" s="144">
        <v>0.5</v>
      </c>
      <c r="E42" s="108" t="s">
        <v>90</v>
      </c>
      <c r="F42" s="110">
        <v>125000</v>
      </c>
      <c r="G42" s="109">
        <f t="shared" si="1"/>
        <v>62500</v>
      </c>
    </row>
    <row r="43" spans="1:255" ht="12.75" customHeight="1">
      <c r="A43" s="27"/>
      <c r="B43" s="107" t="s">
        <v>109</v>
      </c>
      <c r="C43" s="108" t="s">
        <v>76</v>
      </c>
      <c r="D43" s="144">
        <v>0.2</v>
      </c>
      <c r="E43" s="108" t="s">
        <v>90</v>
      </c>
      <c r="F43" s="109">
        <v>125000</v>
      </c>
      <c r="G43" s="109">
        <f t="shared" si="1"/>
        <v>25000</v>
      </c>
    </row>
    <row r="44" spans="1:255" ht="12.75" customHeight="1">
      <c r="A44" s="27"/>
      <c r="B44" s="107" t="s">
        <v>64</v>
      </c>
      <c r="C44" s="108" t="s">
        <v>76</v>
      </c>
      <c r="D44" s="144">
        <v>0.4</v>
      </c>
      <c r="E44" s="108" t="s">
        <v>106</v>
      </c>
      <c r="F44" s="109">
        <v>125000</v>
      </c>
      <c r="G44" s="109">
        <f t="shared" si="1"/>
        <v>50000</v>
      </c>
    </row>
    <row r="45" spans="1:255" ht="12.75" customHeight="1">
      <c r="A45" s="27"/>
      <c r="B45" s="107" t="s">
        <v>65</v>
      </c>
      <c r="C45" s="108" t="s">
        <v>76</v>
      </c>
      <c r="D45" s="144">
        <v>0.125</v>
      </c>
      <c r="E45" s="108" t="s">
        <v>107</v>
      </c>
      <c r="F45" s="109">
        <v>125000</v>
      </c>
      <c r="G45" s="109">
        <f t="shared" si="1"/>
        <v>15625</v>
      </c>
    </row>
    <row r="46" spans="1:255" ht="12.75" customHeight="1">
      <c r="A46" s="27"/>
      <c r="B46" s="142" t="s">
        <v>62</v>
      </c>
      <c r="C46" s="114" t="s">
        <v>76</v>
      </c>
      <c r="D46" s="145">
        <v>2</v>
      </c>
      <c r="E46" s="114" t="s">
        <v>108</v>
      </c>
      <c r="F46" s="115">
        <v>125000</v>
      </c>
      <c r="G46" s="115">
        <f t="shared" si="1"/>
        <v>250000</v>
      </c>
    </row>
    <row r="47" spans="1:255" s="155" customFormat="1" ht="12.75" customHeight="1">
      <c r="A47" s="160"/>
      <c r="B47" s="171" t="s">
        <v>26</v>
      </c>
      <c r="C47" s="172"/>
      <c r="D47" s="172"/>
      <c r="E47" s="172"/>
      <c r="F47" s="173"/>
      <c r="G47" s="74">
        <f>SUM(G40:G46)</f>
        <v>503125</v>
      </c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  <c r="DI47" s="154"/>
      <c r="DJ47" s="154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154"/>
      <c r="EB47" s="154"/>
      <c r="EC47" s="154"/>
      <c r="ED47" s="154"/>
      <c r="EE47" s="154"/>
      <c r="EF47" s="154"/>
      <c r="EG47" s="154"/>
      <c r="EH47" s="154"/>
      <c r="EI47" s="154"/>
      <c r="EJ47" s="154"/>
      <c r="EK47" s="154"/>
      <c r="EL47" s="154"/>
      <c r="EM47" s="154"/>
      <c r="EN47" s="154"/>
      <c r="EO47" s="154"/>
      <c r="EP47" s="154"/>
      <c r="EQ47" s="154"/>
      <c r="ER47" s="154"/>
      <c r="ES47" s="154"/>
      <c r="ET47" s="154"/>
      <c r="EU47" s="154"/>
      <c r="EV47" s="154"/>
      <c r="EW47" s="154"/>
      <c r="EX47" s="154"/>
      <c r="EY47" s="154"/>
      <c r="EZ47" s="154"/>
      <c r="FA47" s="154"/>
      <c r="FB47" s="154"/>
      <c r="FC47" s="154"/>
      <c r="FD47" s="154"/>
      <c r="FE47" s="154"/>
      <c r="FF47" s="154"/>
      <c r="FG47" s="154"/>
      <c r="FH47" s="154"/>
      <c r="FI47" s="154"/>
      <c r="FJ47" s="154"/>
      <c r="FK47" s="154"/>
      <c r="FL47" s="154"/>
      <c r="FM47" s="154"/>
      <c r="FN47" s="154"/>
      <c r="FO47" s="154"/>
      <c r="FP47" s="154"/>
      <c r="FQ47" s="154"/>
      <c r="FR47" s="154"/>
      <c r="FS47" s="154"/>
      <c r="FT47" s="154"/>
      <c r="FU47" s="154"/>
      <c r="FV47" s="154"/>
      <c r="FW47" s="154"/>
      <c r="FX47" s="154"/>
      <c r="FY47" s="154"/>
      <c r="FZ47" s="154"/>
      <c r="GA47" s="154"/>
      <c r="GB47" s="154"/>
      <c r="GC47" s="154"/>
      <c r="GD47" s="154"/>
      <c r="GE47" s="154"/>
      <c r="GF47" s="154"/>
      <c r="GG47" s="154"/>
      <c r="GH47" s="154"/>
      <c r="GI47" s="154"/>
      <c r="GJ47" s="154"/>
      <c r="GK47" s="154"/>
      <c r="GL47" s="154"/>
      <c r="GM47" s="154"/>
      <c r="GN47" s="154"/>
      <c r="GO47" s="154"/>
      <c r="GP47" s="154"/>
      <c r="GQ47" s="154"/>
      <c r="GR47" s="154"/>
      <c r="GS47" s="154"/>
      <c r="GT47" s="154"/>
      <c r="GU47" s="154"/>
      <c r="GV47" s="154"/>
      <c r="GW47" s="154"/>
      <c r="GX47" s="154"/>
      <c r="GY47" s="154"/>
      <c r="GZ47" s="154"/>
      <c r="HA47" s="154"/>
      <c r="HB47" s="154"/>
      <c r="HC47" s="154"/>
      <c r="HD47" s="154"/>
      <c r="HE47" s="154"/>
      <c r="HF47" s="154"/>
      <c r="HG47" s="154"/>
      <c r="HH47" s="154"/>
      <c r="HI47" s="154"/>
      <c r="HJ47" s="154"/>
      <c r="HK47" s="154"/>
      <c r="HL47" s="154"/>
      <c r="HM47" s="154"/>
      <c r="HN47" s="154"/>
      <c r="HO47" s="154"/>
      <c r="HP47" s="154"/>
      <c r="HQ47" s="154"/>
      <c r="HR47" s="154"/>
      <c r="HS47" s="154"/>
      <c r="HT47" s="154"/>
      <c r="HU47" s="154"/>
      <c r="HV47" s="154"/>
      <c r="HW47" s="154"/>
      <c r="HX47" s="154"/>
      <c r="HY47" s="154"/>
      <c r="HZ47" s="154"/>
      <c r="IA47" s="154"/>
      <c r="IB47" s="154"/>
      <c r="IC47" s="154"/>
      <c r="ID47" s="154"/>
      <c r="IE47" s="154"/>
      <c r="IF47" s="154"/>
      <c r="IG47" s="154"/>
      <c r="IH47" s="154"/>
      <c r="II47" s="154"/>
      <c r="IJ47" s="154"/>
      <c r="IK47" s="154"/>
      <c r="IL47" s="154"/>
      <c r="IM47" s="154"/>
      <c r="IN47" s="154"/>
      <c r="IO47" s="154"/>
      <c r="IP47" s="154"/>
      <c r="IQ47" s="154"/>
      <c r="IR47" s="154"/>
      <c r="IS47" s="154"/>
      <c r="IT47" s="154"/>
      <c r="IU47" s="154"/>
    </row>
    <row r="48" spans="1:255" s="155" customFormat="1" ht="12" customHeight="1">
      <c r="A48" s="156"/>
      <c r="B48" s="168"/>
      <c r="C48" s="169"/>
      <c r="D48" s="169"/>
      <c r="E48" s="169"/>
      <c r="F48" s="170"/>
      <c r="G48" s="170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  <c r="CP48" s="154"/>
      <c r="CQ48" s="154"/>
      <c r="CR48" s="154"/>
      <c r="CS48" s="154"/>
      <c r="CT48" s="154"/>
      <c r="CU48" s="154"/>
      <c r="CV48" s="154"/>
      <c r="CW48" s="154"/>
      <c r="CX48" s="154"/>
      <c r="CY48" s="154"/>
      <c r="CZ48" s="154"/>
      <c r="DA48" s="154"/>
      <c r="DB48" s="154"/>
      <c r="DC48" s="154"/>
      <c r="DD48" s="154"/>
      <c r="DE48" s="154"/>
      <c r="DF48" s="154"/>
      <c r="DG48" s="154"/>
      <c r="DH48" s="154"/>
      <c r="DI48" s="154"/>
      <c r="DJ48" s="154"/>
      <c r="DK48" s="154"/>
      <c r="DL48" s="154"/>
      <c r="DM48" s="154"/>
      <c r="DN48" s="154"/>
      <c r="DO48" s="154"/>
      <c r="DP48" s="154"/>
      <c r="DQ48" s="154"/>
      <c r="DR48" s="154"/>
      <c r="DS48" s="154"/>
      <c r="DT48" s="154"/>
      <c r="DU48" s="154"/>
      <c r="DV48" s="154"/>
      <c r="DW48" s="154"/>
      <c r="DX48" s="154"/>
      <c r="DY48" s="154"/>
      <c r="DZ48" s="154"/>
      <c r="EA48" s="154"/>
      <c r="EB48" s="154"/>
      <c r="EC48" s="154"/>
      <c r="ED48" s="154"/>
      <c r="EE48" s="154"/>
      <c r="EF48" s="154"/>
      <c r="EG48" s="154"/>
      <c r="EH48" s="154"/>
      <c r="EI48" s="154"/>
      <c r="EJ48" s="154"/>
      <c r="EK48" s="154"/>
      <c r="EL48" s="154"/>
      <c r="EM48" s="154"/>
      <c r="EN48" s="154"/>
      <c r="EO48" s="154"/>
      <c r="EP48" s="154"/>
      <c r="EQ48" s="154"/>
      <c r="ER48" s="154"/>
      <c r="ES48" s="154"/>
      <c r="ET48" s="154"/>
      <c r="EU48" s="154"/>
      <c r="EV48" s="154"/>
      <c r="EW48" s="154"/>
      <c r="EX48" s="154"/>
      <c r="EY48" s="154"/>
      <c r="EZ48" s="154"/>
      <c r="FA48" s="154"/>
      <c r="FB48" s="154"/>
      <c r="FC48" s="154"/>
      <c r="FD48" s="154"/>
      <c r="FE48" s="154"/>
      <c r="FF48" s="154"/>
      <c r="FG48" s="154"/>
      <c r="FH48" s="154"/>
      <c r="FI48" s="154"/>
      <c r="FJ48" s="154"/>
      <c r="FK48" s="154"/>
      <c r="FL48" s="154"/>
      <c r="FM48" s="154"/>
      <c r="FN48" s="154"/>
      <c r="FO48" s="154"/>
      <c r="FP48" s="154"/>
      <c r="FQ48" s="154"/>
      <c r="FR48" s="154"/>
      <c r="FS48" s="154"/>
      <c r="FT48" s="154"/>
      <c r="FU48" s="154"/>
      <c r="FV48" s="154"/>
      <c r="FW48" s="154"/>
      <c r="FX48" s="154"/>
      <c r="FY48" s="154"/>
      <c r="FZ48" s="154"/>
      <c r="GA48" s="154"/>
      <c r="GB48" s="154"/>
      <c r="GC48" s="154"/>
      <c r="GD48" s="154"/>
      <c r="GE48" s="154"/>
      <c r="GF48" s="154"/>
      <c r="GG48" s="154"/>
      <c r="GH48" s="154"/>
      <c r="GI48" s="154"/>
      <c r="GJ48" s="154"/>
      <c r="GK48" s="154"/>
      <c r="GL48" s="154"/>
      <c r="GM48" s="154"/>
      <c r="GN48" s="154"/>
      <c r="GO48" s="154"/>
      <c r="GP48" s="154"/>
      <c r="GQ48" s="154"/>
      <c r="GR48" s="154"/>
      <c r="GS48" s="154"/>
      <c r="GT48" s="154"/>
      <c r="GU48" s="154"/>
      <c r="GV48" s="154"/>
      <c r="GW48" s="154"/>
      <c r="GX48" s="154"/>
      <c r="GY48" s="154"/>
      <c r="GZ48" s="154"/>
      <c r="HA48" s="154"/>
      <c r="HB48" s="154"/>
      <c r="HC48" s="154"/>
      <c r="HD48" s="154"/>
      <c r="HE48" s="154"/>
      <c r="HF48" s="154"/>
      <c r="HG48" s="154"/>
      <c r="HH48" s="154"/>
      <c r="HI48" s="154"/>
      <c r="HJ48" s="154"/>
      <c r="HK48" s="154"/>
      <c r="HL48" s="154"/>
      <c r="HM48" s="154"/>
      <c r="HN48" s="154"/>
      <c r="HO48" s="154"/>
      <c r="HP48" s="154"/>
      <c r="HQ48" s="154"/>
      <c r="HR48" s="154"/>
      <c r="HS48" s="154"/>
      <c r="HT48" s="154"/>
      <c r="HU48" s="154"/>
      <c r="HV48" s="154"/>
      <c r="HW48" s="154"/>
      <c r="HX48" s="154"/>
      <c r="HY48" s="154"/>
      <c r="HZ48" s="154"/>
      <c r="IA48" s="154"/>
      <c r="IB48" s="154"/>
      <c r="IC48" s="154"/>
      <c r="ID48" s="154"/>
      <c r="IE48" s="154"/>
      <c r="IF48" s="154"/>
      <c r="IG48" s="154"/>
      <c r="IH48" s="154"/>
      <c r="II48" s="154"/>
      <c r="IJ48" s="154"/>
      <c r="IK48" s="154"/>
      <c r="IL48" s="154"/>
      <c r="IM48" s="154"/>
      <c r="IN48" s="154"/>
      <c r="IO48" s="154"/>
      <c r="IP48" s="154"/>
      <c r="IQ48" s="154"/>
      <c r="IR48" s="154"/>
      <c r="IS48" s="154"/>
      <c r="IT48" s="154"/>
      <c r="IU48" s="154"/>
    </row>
    <row r="49" spans="1:255" s="155" customFormat="1" ht="12" customHeight="1">
      <c r="A49" s="160"/>
      <c r="B49" s="12" t="s">
        <v>27</v>
      </c>
      <c r="C49" s="161"/>
      <c r="D49" s="162"/>
      <c r="E49" s="162"/>
      <c r="F49" s="163"/>
      <c r="G49" s="163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  <c r="CO49" s="154"/>
      <c r="CP49" s="154"/>
      <c r="CQ49" s="154"/>
      <c r="CR49" s="154"/>
      <c r="CS49" s="154"/>
      <c r="CT49" s="154"/>
      <c r="CU49" s="154"/>
      <c r="CV49" s="154"/>
      <c r="CW49" s="154"/>
      <c r="CX49" s="154"/>
      <c r="CY49" s="154"/>
      <c r="CZ49" s="154"/>
      <c r="DA49" s="154"/>
      <c r="DB49" s="154"/>
      <c r="DC49" s="154"/>
      <c r="DD49" s="154"/>
      <c r="DE49" s="154"/>
      <c r="DF49" s="154"/>
      <c r="DG49" s="154"/>
      <c r="DH49" s="154"/>
      <c r="DI49" s="154"/>
      <c r="DJ49" s="154"/>
      <c r="DK49" s="154"/>
      <c r="DL49" s="154"/>
      <c r="DM49" s="154"/>
      <c r="DN49" s="154"/>
      <c r="DO49" s="154"/>
      <c r="DP49" s="154"/>
      <c r="DQ49" s="154"/>
      <c r="DR49" s="154"/>
      <c r="DS49" s="154"/>
      <c r="DT49" s="154"/>
      <c r="DU49" s="154"/>
      <c r="DV49" s="154"/>
      <c r="DW49" s="154"/>
      <c r="DX49" s="154"/>
      <c r="DY49" s="154"/>
      <c r="DZ49" s="154"/>
      <c r="EA49" s="154"/>
      <c r="EB49" s="154"/>
      <c r="EC49" s="154"/>
      <c r="ED49" s="154"/>
      <c r="EE49" s="154"/>
      <c r="EF49" s="154"/>
      <c r="EG49" s="154"/>
      <c r="EH49" s="154"/>
      <c r="EI49" s="154"/>
      <c r="EJ49" s="154"/>
      <c r="EK49" s="154"/>
      <c r="EL49" s="154"/>
      <c r="EM49" s="154"/>
      <c r="EN49" s="154"/>
      <c r="EO49" s="154"/>
      <c r="EP49" s="154"/>
      <c r="EQ49" s="154"/>
      <c r="ER49" s="154"/>
      <c r="ES49" s="154"/>
      <c r="ET49" s="154"/>
      <c r="EU49" s="154"/>
      <c r="EV49" s="154"/>
      <c r="EW49" s="154"/>
      <c r="EX49" s="154"/>
      <c r="EY49" s="154"/>
      <c r="EZ49" s="154"/>
      <c r="FA49" s="154"/>
      <c r="FB49" s="154"/>
      <c r="FC49" s="154"/>
      <c r="FD49" s="154"/>
      <c r="FE49" s="154"/>
      <c r="FF49" s="154"/>
      <c r="FG49" s="154"/>
      <c r="FH49" s="154"/>
      <c r="FI49" s="154"/>
      <c r="FJ49" s="154"/>
      <c r="FK49" s="154"/>
      <c r="FL49" s="154"/>
      <c r="FM49" s="154"/>
      <c r="FN49" s="154"/>
      <c r="FO49" s="154"/>
      <c r="FP49" s="154"/>
      <c r="FQ49" s="154"/>
      <c r="FR49" s="154"/>
      <c r="FS49" s="154"/>
      <c r="FT49" s="154"/>
      <c r="FU49" s="154"/>
      <c r="FV49" s="154"/>
      <c r="FW49" s="154"/>
      <c r="FX49" s="154"/>
      <c r="FY49" s="154"/>
      <c r="FZ49" s="154"/>
      <c r="GA49" s="154"/>
      <c r="GB49" s="154"/>
      <c r="GC49" s="154"/>
      <c r="GD49" s="154"/>
      <c r="GE49" s="154"/>
      <c r="GF49" s="154"/>
      <c r="GG49" s="154"/>
      <c r="GH49" s="154"/>
      <c r="GI49" s="154"/>
      <c r="GJ49" s="154"/>
      <c r="GK49" s="154"/>
      <c r="GL49" s="154"/>
      <c r="GM49" s="154"/>
      <c r="GN49" s="154"/>
      <c r="GO49" s="154"/>
      <c r="GP49" s="154"/>
      <c r="GQ49" s="154"/>
      <c r="GR49" s="154"/>
      <c r="GS49" s="154"/>
      <c r="GT49" s="154"/>
      <c r="GU49" s="154"/>
      <c r="GV49" s="154"/>
      <c r="GW49" s="154"/>
      <c r="GX49" s="154"/>
      <c r="GY49" s="154"/>
      <c r="GZ49" s="154"/>
      <c r="HA49" s="154"/>
      <c r="HB49" s="154"/>
      <c r="HC49" s="154"/>
      <c r="HD49" s="154"/>
      <c r="HE49" s="154"/>
      <c r="HF49" s="154"/>
      <c r="HG49" s="154"/>
      <c r="HH49" s="154"/>
      <c r="HI49" s="154"/>
      <c r="HJ49" s="154"/>
      <c r="HK49" s="154"/>
      <c r="HL49" s="154"/>
      <c r="HM49" s="154"/>
      <c r="HN49" s="154"/>
      <c r="HO49" s="154"/>
      <c r="HP49" s="154"/>
      <c r="HQ49" s="154"/>
      <c r="HR49" s="154"/>
      <c r="HS49" s="154"/>
      <c r="HT49" s="154"/>
      <c r="HU49" s="154"/>
      <c r="HV49" s="154"/>
      <c r="HW49" s="154"/>
      <c r="HX49" s="154"/>
      <c r="HY49" s="154"/>
      <c r="HZ49" s="154"/>
      <c r="IA49" s="154"/>
      <c r="IB49" s="154"/>
      <c r="IC49" s="154"/>
      <c r="ID49" s="154"/>
      <c r="IE49" s="154"/>
      <c r="IF49" s="154"/>
      <c r="IG49" s="154"/>
      <c r="IH49" s="154"/>
      <c r="II49" s="154"/>
      <c r="IJ49" s="154"/>
      <c r="IK49" s="154"/>
      <c r="IL49" s="154"/>
      <c r="IM49" s="154"/>
      <c r="IN49" s="154"/>
      <c r="IO49" s="154"/>
      <c r="IP49" s="154"/>
      <c r="IQ49" s="154"/>
      <c r="IR49" s="154"/>
      <c r="IS49" s="154"/>
      <c r="IT49" s="154"/>
      <c r="IU49" s="154"/>
    </row>
    <row r="50" spans="1:255" s="155" customFormat="1" ht="24" customHeight="1">
      <c r="A50" s="160"/>
      <c r="B50" s="14" t="s">
        <v>28</v>
      </c>
      <c r="C50" s="14" t="s">
        <v>29</v>
      </c>
      <c r="D50" s="14" t="s">
        <v>30</v>
      </c>
      <c r="E50" s="14" t="s">
        <v>18</v>
      </c>
      <c r="F50" s="14" t="s">
        <v>19</v>
      </c>
      <c r="G50" s="14" t="s">
        <v>20</v>
      </c>
      <c r="H50" s="154"/>
      <c r="I50" s="154"/>
      <c r="J50" s="154"/>
      <c r="K50" s="17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  <c r="CY50" s="154"/>
      <c r="CZ50" s="154"/>
      <c r="DA50" s="154"/>
      <c r="DB50" s="154"/>
      <c r="DC50" s="154"/>
      <c r="DD50" s="154"/>
      <c r="DE50" s="154"/>
      <c r="DF50" s="154"/>
      <c r="DG50" s="154"/>
      <c r="DH50" s="154"/>
      <c r="DI50" s="154"/>
      <c r="DJ50" s="154"/>
      <c r="DK50" s="154"/>
      <c r="DL50" s="154"/>
      <c r="DM50" s="154"/>
      <c r="DN50" s="154"/>
      <c r="DO50" s="154"/>
      <c r="DP50" s="154"/>
      <c r="DQ50" s="154"/>
      <c r="DR50" s="154"/>
      <c r="DS50" s="154"/>
      <c r="DT50" s="154"/>
      <c r="DU50" s="154"/>
      <c r="DV50" s="154"/>
      <c r="DW50" s="154"/>
      <c r="DX50" s="154"/>
      <c r="DY50" s="154"/>
      <c r="DZ50" s="154"/>
      <c r="EA50" s="154"/>
      <c r="EB50" s="154"/>
      <c r="EC50" s="154"/>
      <c r="ED50" s="154"/>
      <c r="EE50" s="154"/>
      <c r="EF50" s="154"/>
      <c r="EG50" s="154"/>
      <c r="EH50" s="154"/>
      <c r="EI50" s="154"/>
      <c r="EJ50" s="154"/>
      <c r="EK50" s="154"/>
      <c r="EL50" s="154"/>
      <c r="EM50" s="154"/>
      <c r="EN50" s="154"/>
      <c r="EO50" s="154"/>
      <c r="EP50" s="154"/>
      <c r="EQ50" s="154"/>
      <c r="ER50" s="154"/>
      <c r="ES50" s="154"/>
      <c r="ET50" s="154"/>
      <c r="EU50" s="154"/>
      <c r="EV50" s="154"/>
      <c r="EW50" s="154"/>
      <c r="EX50" s="154"/>
      <c r="EY50" s="154"/>
      <c r="EZ50" s="154"/>
      <c r="FA50" s="154"/>
      <c r="FB50" s="154"/>
      <c r="FC50" s="154"/>
      <c r="FD50" s="154"/>
      <c r="FE50" s="154"/>
      <c r="FF50" s="154"/>
      <c r="FG50" s="154"/>
      <c r="FH50" s="154"/>
      <c r="FI50" s="154"/>
      <c r="FJ50" s="154"/>
      <c r="FK50" s="154"/>
      <c r="FL50" s="154"/>
      <c r="FM50" s="154"/>
      <c r="FN50" s="154"/>
      <c r="FO50" s="154"/>
      <c r="FP50" s="154"/>
      <c r="FQ50" s="154"/>
      <c r="FR50" s="154"/>
      <c r="FS50" s="154"/>
      <c r="FT50" s="154"/>
      <c r="FU50" s="154"/>
      <c r="FV50" s="154"/>
      <c r="FW50" s="154"/>
      <c r="FX50" s="154"/>
      <c r="FY50" s="154"/>
      <c r="FZ50" s="154"/>
      <c r="GA50" s="154"/>
      <c r="GB50" s="154"/>
      <c r="GC50" s="154"/>
      <c r="GD50" s="154"/>
      <c r="GE50" s="154"/>
      <c r="GF50" s="154"/>
      <c r="GG50" s="154"/>
      <c r="GH50" s="154"/>
      <c r="GI50" s="154"/>
      <c r="GJ50" s="154"/>
      <c r="GK50" s="154"/>
      <c r="GL50" s="154"/>
      <c r="GM50" s="154"/>
      <c r="GN50" s="154"/>
      <c r="GO50" s="154"/>
      <c r="GP50" s="154"/>
      <c r="GQ50" s="154"/>
      <c r="GR50" s="154"/>
      <c r="GS50" s="154"/>
      <c r="GT50" s="154"/>
      <c r="GU50" s="154"/>
      <c r="GV50" s="154"/>
      <c r="GW50" s="154"/>
      <c r="GX50" s="154"/>
      <c r="GY50" s="154"/>
      <c r="GZ50" s="154"/>
      <c r="HA50" s="154"/>
      <c r="HB50" s="154"/>
      <c r="HC50" s="154"/>
      <c r="HD50" s="154"/>
      <c r="HE50" s="154"/>
      <c r="HF50" s="154"/>
      <c r="HG50" s="154"/>
      <c r="HH50" s="154"/>
      <c r="HI50" s="154"/>
      <c r="HJ50" s="154"/>
      <c r="HK50" s="154"/>
      <c r="HL50" s="154"/>
      <c r="HM50" s="154"/>
      <c r="HN50" s="154"/>
      <c r="HO50" s="154"/>
      <c r="HP50" s="154"/>
      <c r="HQ50" s="154"/>
      <c r="HR50" s="154"/>
      <c r="HS50" s="154"/>
      <c r="HT50" s="154"/>
      <c r="HU50" s="154"/>
      <c r="HV50" s="154"/>
      <c r="HW50" s="154"/>
      <c r="HX50" s="154"/>
      <c r="HY50" s="154"/>
      <c r="HZ50" s="154"/>
      <c r="IA50" s="154"/>
      <c r="IB50" s="154"/>
      <c r="IC50" s="154"/>
      <c r="ID50" s="154"/>
      <c r="IE50" s="154"/>
      <c r="IF50" s="154"/>
      <c r="IG50" s="154"/>
      <c r="IH50" s="154"/>
      <c r="II50" s="154"/>
      <c r="IJ50" s="154"/>
      <c r="IK50" s="154"/>
      <c r="IL50" s="154"/>
      <c r="IM50" s="154"/>
      <c r="IN50" s="154"/>
      <c r="IO50" s="154"/>
      <c r="IP50" s="154"/>
      <c r="IQ50" s="154"/>
      <c r="IR50" s="154"/>
      <c r="IS50" s="154"/>
      <c r="IT50" s="154"/>
      <c r="IU50" s="154"/>
    </row>
    <row r="51" spans="1:255" ht="12.75" customHeight="1">
      <c r="A51" s="27"/>
      <c r="B51" s="128" t="s">
        <v>66</v>
      </c>
      <c r="C51" s="129"/>
      <c r="D51" s="129"/>
      <c r="E51" s="130"/>
      <c r="F51" s="129"/>
      <c r="G51" s="129"/>
      <c r="K51" s="69"/>
    </row>
    <row r="52" spans="1:255" ht="12.75" customHeight="1">
      <c r="A52" s="27"/>
      <c r="B52" s="117" t="s">
        <v>93</v>
      </c>
      <c r="C52" s="118" t="s">
        <v>111</v>
      </c>
      <c r="D52" s="146">
        <v>30000</v>
      </c>
      <c r="E52" s="118" t="s">
        <v>91</v>
      </c>
      <c r="F52" s="119">
        <v>25</v>
      </c>
      <c r="G52" s="146">
        <f>D52*F52</f>
        <v>750000</v>
      </c>
      <c r="K52" s="69"/>
    </row>
    <row r="53" spans="1:255" ht="12.75" customHeight="1">
      <c r="A53" s="27"/>
      <c r="B53" s="120" t="s">
        <v>67</v>
      </c>
      <c r="C53" s="116"/>
      <c r="D53" s="116"/>
      <c r="E53" s="116"/>
      <c r="F53" s="116"/>
      <c r="G53" s="147"/>
      <c r="K53" s="69"/>
    </row>
    <row r="54" spans="1:255" ht="12.75" customHeight="1">
      <c r="A54" s="27"/>
      <c r="B54" s="107" t="s">
        <v>71</v>
      </c>
      <c r="C54" s="121" t="s">
        <v>59</v>
      </c>
      <c r="D54" s="122">
        <v>350</v>
      </c>
      <c r="E54" s="121" t="s">
        <v>106</v>
      </c>
      <c r="F54" s="123">
        <v>392</v>
      </c>
      <c r="G54" s="148">
        <f>(D54*F54)</f>
        <v>137200</v>
      </c>
    </row>
    <row r="55" spans="1:255" ht="12.75" customHeight="1">
      <c r="A55" s="27"/>
      <c r="B55" s="107" t="s">
        <v>72</v>
      </c>
      <c r="C55" s="121" t="s">
        <v>59</v>
      </c>
      <c r="D55" s="122">
        <v>400</v>
      </c>
      <c r="E55" s="121" t="s">
        <v>91</v>
      </c>
      <c r="F55" s="123">
        <v>440</v>
      </c>
      <c r="G55" s="148">
        <f>(D55*F55)</f>
        <v>176000</v>
      </c>
    </row>
    <row r="56" spans="1:255" ht="12.75" customHeight="1">
      <c r="A56" s="27"/>
      <c r="B56" s="124" t="s">
        <v>68</v>
      </c>
      <c r="C56" s="121"/>
      <c r="D56" s="122"/>
      <c r="E56" s="121"/>
      <c r="F56" s="123"/>
      <c r="G56" s="148">
        <f t="shared" ref="G56:G65" si="2">(D56*F56)</f>
        <v>0</v>
      </c>
    </row>
    <row r="57" spans="1:255" ht="12.75" customHeight="1">
      <c r="A57" s="27"/>
      <c r="B57" s="125" t="s">
        <v>94</v>
      </c>
      <c r="C57" s="126" t="s">
        <v>59</v>
      </c>
      <c r="D57" s="127">
        <v>1</v>
      </c>
      <c r="E57" s="121" t="s">
        <v>90</v>
      </c>
      <c r="F57" s="123">
        <v>57000</v>
      </c>
      <c r="G57" s="148">
        <f t="shared" si="2"/>
        <v>57000</v>
      </c>
    </row>
    <row r="58" spans="1:255" ht="12.75" customHeight="1">
      <c r="A58" s="27"/>
      <c r="B58" s="125" t="s">
        <v>95</v>
      </c>
      <c r="C58" s="126" t="s">
        <v>60</v>
      </c>
      <c r="D58" s="127">
        <v>1.5</v>
      </c>
      <c r="E58" s="121" t="s">
        <v>112</v>
      </c>
      <c r="F58" s="123">
        <v>42000</v>
      </c>
      <c r="G58" s="148">
        <f t="shared" si="2"/>
        <v>63000</v>
      </c>
    </row>
    <row r="59" spans="1:255" ht="12.75" customHeight="1">
      <c r="A59" s="27"/>
      <c r="B59" s="124" t="s">
        <v>69</v>
      </c>
      <c r="C59" s="126"/>
      <c r="D59" s="127"/>
      <c r="E59" s="126"/>
      <c r="F59" s="123"/>
      <c r="G59" s="148">
        <f t="shared" si="2"/>
        <v>0</v>
      </c>
    </row>
    <row r="60" spans="1:255" ht="12.75" customHeight="1">
      <c r="A60" s="27"/>
      <c r="B60" s="125" t="s">
        <v>73</v>
      </c>
      <c r="C60" s="126" t="s">
        <v>60</v>
      </c>
      <c r="D60" s="127">
        <v>1.5</v>
      </c>
      <c r="E60" s="126" t="s">
        <v>91</v>
      </c>
      <c r="F60" s="123">
        <v>43000</v>
      </c>
      <c r="G60" s="148">
        <f t="shared" si="2"/>
        <v>64500</v>
      </c>
    </row>
    <row r="61" spans="1:255" ht="12.75" customHeight="1">
      <c r="A61" s="27"/>
      <c r="B61" s="124" t="s">
        <v>96</v>
      </c>
      <c r="C61" s="126"/>
      <c r="D61" s="127"/>
      <c r="E61" s="126"/>
      <c r="F61" s="123"/>
      <c r="G61" s="148">
        <f t="shared" si="2"/>
        <v>0</v>
      </c>
    </row>
    <row r="62" spans="1:255" ht="12.75" customHeight="1">
      <c r="A62" s="27"/>
      <c r="B62" s="125" t="s">
        <v>97</v>
      </c>
      <c r="C62" s="126" t="s">
        <v>59</v>
      </c>
      <c r="D62" s="127">
        <v>2</v>
      </c>
      <c r="E62" s="126" t="s">
        <v>106</v>
      </c>
      <c r="F62" s="123">
        <v>24000</v>
      </c>
      <c r="G62" s="148">
        <f t="shared" si="2"/>
        <v>48000</v>
      </c>
    </row>
    <row r="63" spans="1:255" ht="12.75" customHeight="1">
      <c r="A63" s="27"/>
      <c r="B63" s="125" t="s">
        <v>98</v>
      </c>
      <c r="C63" s="126" t="s">
        <v>59</v>
      </c>
      <c r="D63" s="127">
        <v>1</v>
      </c>
      <c r="E63" s="126" t="s">
        <v>113</v>
      </c>
      <c r="F63" s="123">
        <v>10000</v>
      </c>
      <c r="G63" s="148">
        <f t="shared" si="2"/>
        <v>10000</v>
      </c>
    </row>
    <row r="64" spans="1:255" ht="12.75" customHeight="1">
      <c r="A64" s="27"/>
      <c r="B64" s="124" t="s">
        <v>70</v>
      </c>
      <c r="C64" s="121"/>
      <c r="D64" s="122"/>
      <c r="E64" s="121"/>
      <c r="F64" s="123"/>
      <c r="G64" s="148">
        <f t="shared" si="2"/>
        <v>0</v>
      </c>
    </row>
    <row r="65" spans="1:255" ht="12.75" customHeight="1">
      <c r="A65" s="27"/>
      <c r="B65" s="175" t="s">
        <v>99</v>
      </c>
      <c r="C65" s="176" t="s">
        <v>60</v>
      </c>
      <c r="D65" s="177">
        <v>3</v>
      </c>
      <c r="E65" s="176" t="s">
        <v>92</v>
      </c>
      <c r="F65" s="178">
        <v>10000</v>
      </c>
      <c r="G65" s="179">
        <f t="shared" si="2"/>
        <v>30000</v>
      </c>
    </row>
    <row r="66" spans="1:255" s="155" customFormat="1" ht="13.5" customHeight="1">
      <c r="A66" s="160"/>
      <c r="B66" s="72" t="s">
        <v>31</v>
      </c>
      <c r="C66" s="180"/>
      <c r="D66" s="180"/>
      <c r="E66" s="180"/>
      <c r="F66" s="181"/>
      <c r="G66" s="75">
        <f>SUM(G52:G65)</f>
        <v>1335700</v>
      </c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  <c r="DB66" s="154"/>
      <c r="DC66" s="154"/>
      <c r="DD66" s="154"/>
      <c r="DE66" s="154"/>
      <c r="DF66" s="154"/>
      <c r="DG66" s="154"/>
      <c r="DH66" s="154"/>
      <c r="DI66" s="154"/>
      <c r="DJ66" s="154"/>
      <c r="DK66" s="154"/>
      <c r="DL66" s="154"/>
      <c r="DM66" s="154"/>
      <c r="DN66" s="154"/>
      <c r="DO66" s="154"/>
      <c r="DP66" s="154"/>
      <c r="DQ66" s="154"/>
      <c r="DR66" s="154"/>
      <c r="DS66" s="154"/>
      <c r="DT66" s="154"/>
      <c r="DU66" s="154"/>
      <c r="DV66" s="154"/>
      <c r="DW66" s="154"/>
      <c r="DX66" s="154"/>
      <c r="DY66" s="154"/>
      <c r="DZ66" s="154"/>
      <c r="EA66" s="154"/>
      <c r="EB66" s="154"/>
      <c r="EC66" s="154"/>
      <c r="ED66" s="154"/>
      <c r="EE66" s="154"/>
      <c r="EF66" s="154"/>
      <c r="EG66" s="154"/>
      <c r="EH66" s="154"/>
      <c r="EI66" s="154"/>
      <c r="EJ66" s="154"/>
      <c r="EK66" s="154"/>
      <c r="EL66" s="154"/>
      <c r="EM66" s="154"/>
      <c r="EN66" s="154"/>
      <c r="EO66" s="154"/>
      <c r="EP66" s="154"/>
      <c r="EQ66" s="154"/>
      <c r="ER66" s="154"/>
      <c r="ES66" s="154"/>
      <c r="ET66" s="154"/>
      <c r="EU66" s="154"/>
      <c r="EV66" s="154"/>
      <c r="EW66" s="154"/>
      <c r="EX66" s="154"/>
      <c r="EY66" s="154"/>
      <c r="EZ66" s="154"/>
      <c r="FA66" s="154"/>
      <c r="FB66" s="154"/>
      <c r="FC66" s="154"/>
      <c r="FD66" s="154"/>
      <c r="FE66" s="154"/>
      <c r="FF66" s="154"/>
      <c r="FG66" s="154"/>
      <c r="FH66" s="154"/>
      <c r="FI66" s="154"/>
      <c r="FJ66" s="154"/>
      <c r="FK66" s="154"/>
      <c r="FL66" s="154"/>
      <c r="FM66" s="154"/>
      <c r="FN66" s="154"/>
      <c r="FO66" s="154"/>
      <c r="FP66" s="154"/>
      <c r="FQ66" s="154"/>
      <c r="FR66" s="154"/>
      <c r="FS66" s="154"/>
      <c r="FT66" s="154"/>
      <c r="FU66" s="154"/>
      <c r="FV66" s="154"/>
      <c r="FW66" s="154"/>
      <c r="FX66" s="154"/>
      <c r="FY66" s="154"/>
      <c r="FZ66" s="154"/>
      <c r="GA66" s="154"/>
      <c r="GB66" s="154"/>
      <c r="GC66" s="154"/>
      <c r="GD66" s="154"/>
      <c r="GE66" s="154"/>
      <c r="GF66" s="154"/>
      <c r="GG66" s="154"/>
      <c r="GH66" s="154"/>
      <c r="GI66" s="154"/>
      <c r="GJ66" s="154"/>
      <c r="GK66" s="154"/>
      <c r="GL66" s="154"/>
      <c r="GM66" s="154"/>
      <c r="GN66" s="154"/>
      <c r="GO66" s="154"/>
      <c r="GP66" s="154"/>
      <c r="GQ66" s="154"/>
      <c r="GR66" s="154"/>
      <c r="GS66" s="154"/>
      <c r="GT66" s="154"/>
      <c r="GU66" s="154"/>
      <c r="GV66" s="154"/>
      <c r="GW66" s="154"/>
      <c r="GX66" s="154"/>
      <c r="GY66" s="154"/>
      <c r="GZ66" s="154"/>
      <c r="HA66" s="154"/>
      <c r="HB66" s="154"/>
      <c r="HC66" s="154"/>
      <c r="HD66" s="154"/>
      <c r="HE66" s="154"/>
      <c r="HF66" s="154"/>
      <c r="HG66" s="154"/>
      <c r="HH66" s="154"/>
      <c r="HI66" s="154"/>
      <c r="HJ66" s="154"/>
      <c r="HK66" s="154"/>
      <c r="HL66" s="154"/>
      <c r="HM66" s="154"/>
      <c r="HN66" s="154"/>
      <c r="HO66" s="154"/>
      <c r="HP66" s="154"/>
      <c r="HQ66" s="154"/>
      <c r="HR66" s="154"/>
      <c r="HS66" s="154"/>
      <c r="HT66" s="154"/>
      <c r="HU66" s="154"/>
      <c r="HV66" s="154"/>
      <c r="HW66" s="154"/>
      <c r="HX66" s="154"/>
      <c r="HY66" s="154"/>
      <c r="HZ66" s="154"/>
      <c r="IA66" s="154"/>
      <c r="IB66" s="154"/>
      <c r="IC66" s="154"/>
      <c r="ID66" s="154"/>
      <c r="IE66" s="154"/>
      <c r="IF66" s="154"/>
      <c r="IG66" s="154"/>
      <c r="IH66" s="154"/>
      <c r="II66" s="154"/>
      <c r="IJ66" s="154"/>
      <c r="IK66" s="154"/>
      <c r="IL66" s="154"/>
      <c r="IM66" s="154"/>
      <c r="IN66" s="154"/>
      <c r="IO66" s="154"/>
      <c r="IP66" s="154"/>
      <c r="IQ66" s="154"/>
      <c r="IR66" s="154"/>
      <c r="IS66" s="154"/>
      <c r="IT66" s="154"/>
      <c r="IU66" s="154"/>
    </row>
    <row r="67" spans="1:255" s="155" customFormat="1" ht="12" customHeight="1">
      <c r="A67" s="156"/>
      <c r="B67" s="168"/>
      <c r="C67" s="169"/>
      <c r="D67" s="169"/>
      <c r="E67" s="182"/>
      <c r="F67" s="170"/>
      <c r="G67" s="170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154"/>
      <c r="CU67" s="154"/>
      <c r="CV67" s="154"/>
      <c r="CW67" s="154"/>
      <c r="CX67" s="154"/>
      <c r="CY67" s="154"/>
      <c r="CZ67" s="154"/>
      <c r="DA67" s="154"/>
      <c r="DB67" s="154"/>
      <c r="DC67" s="154"/>
      <c r="DD67" s="154"/>
      <c r="DE67" s="154"/>
      <c r="DF67" s="154"/>
      <c r="DG67" s="154"/>
      <c r="DH67" s="154"/>
      <c r="DI67" s="154"/>
      <c r="DJ67" s="154"/>
      <c r="DK67" s="154"/>
      <c r="DL67" s="154"/>
      <c r="DM67" s="154"/>
      <c r="DN67" s="154"/>
      <c r="DO67" s="154"/>
      <c r="DP67" s="154"/>
      <c r="DQ67" s="154"/>
      <c r="DR67" s="154"/>
      <c r="DS67" s="154"/>
      <c r="DT67" s="154"/>
      <c r="DU67" s="154"/>
      <c r="DV67" s="154"/>
      <c r="DW67" s="154"/>
      <c r="DX67" s="154"/>
      <c r="DY67" s="154"/>
      <c r="DZ67" s="154"/>
      <c r="EA67" s="154"/>
      <c r="EB67" s="154"/>
      <c r="EC67" s="154"/>
      <c r="ED67" s="154"/>
      <c r="EE67" s="154"/>
      <c r="EF67" s="154"/>
      <c r="EG67" s="154"/>
      <c r="EH67" s="154"/>
      <c r="EI67" s="154"/>
      <c r="EJ67" s="154"/>
      <c r="EK67" s="154"/>
      <c r="EL67" s="154"/>
      <c r="EM67" s="154"/>
      <c r="EN67" s="154"/>
      <c r="EO67" s="154"/>
      <c r="EP67" s="154"/>
      <c r="EQ67" s="154"/>
      <c r="ER67" s="154"/>
      <c r="ES67" s="154"/>
      <c r="ET67" s="154"/>
      <c r="EU67" s="154"/>
      <c r="EV67" s="154"/>
      <c r="EW67" s="154"/>
      <c r="EX67" s="154"/>
      <c r="EY67" s="154"/>
      <c r="EZ67" s="154"/>
      <c r="FA67" s="154"/>
      <c r="FB67" s="154"/>
      <c r="FC67" s="154"/>
      <c r="FD67" s="154"/>
      <c r="FE67" s="154"/>
      <c r="FF67" s="154"/>
      <c r="FG67" s="154"/>
      <c r="FH67" s="154"/>
      <c r="FI67" s="154"/>
      <c r="FJ67" s="154"/>
      <c r="FK67" s="154"/>
      <c r="FL67" s="154"/>
      <c r="FM67" s="154"/>
      <c r="FN67" s="154"/>
      <c r="FO67" s="154"/>
      <c r="FP67" s="154"/>
      <c r="FQ67" s="154"/>
      <c r="FR67" s="154"/>
      <c r="FS67" s="154"/>
      <c r="FT67" s="154"/>
      <c r="FU67" s="154"/>
      <c r="FV67" s="154"/>
      <c r="FW67" s="154"/>
      <c r="FX67" s="154"/>
      <c r="FY67" s="154"/>
      <c r="FZ67" s="154"/>
      <c r="GA67" s="154"/>
      <c r="GB67" s="154"/>
      <c r="GC67" s="154"/>
      <c r="GD67" s="154"/>
      <c r="GE67" s="154"/>
      <c r="GF67" s="154"/>
      <c r="GG67" s="154"/>
      <c r="GH67" s="154"/>
      <c r="GI67" s="154"/>
      <c r="GJ67" s="154"/>
      <c r="GK67" s="154"/>
      <c r="GL67" s="154"/>
      <c r="GM67" s="154"/>
      <c r="GN67" s="154"/>
      <c r="GO67" s="154"/>
      <c r="GP67" s="154"/>
      <c r="GQ67" s="154"/>
      <c r="GR67" s="154"/>
      <c r="GS67" s="154"/>
      <c r="GT67" s="154"/>
      <c r="GU67" s="154"/>
      <c r="GV67" s="154"/>
      <c r="GW67" s="154"/>
      <c r="GX67" s="154"/>
      <c r="GY67" s="154"/>
      <c r="GZ67" s="154"/>
      <c r="HA67" s="154"/>
      <c r="HB67" s="154"/>
      <c r="HC67" s="154"/>
      <c r="HD67" s="154"/>
      <c r="HE67" s="154"/>
      <c r="HF67" s="154"/>
      <c r="HG67" s="154"/>
      <c r="HH67" s="154"/>
      <c r="HI67" s="154"/>
      <c r="HJ67" s="154"/>
      <c r="HK67" s="154"/>
      <c r="HL67" s="154"/>
      <c r="HM67" s="154"/>
      <c r="HN67" s="154"/>
      <c r="HO67" s="154"/>
      <c r="HP67" s="154"/>
      <c r="HQ67" s="154"/>
      <c r="HR67" s="154"/>
      <c r="HS67" s="154"/>
      <c r="HT67" s="154"/>
      <c r="HU67" s="154"/>
      <c r="HV67" s="154"/>
      <c r="HW67" s="154"/>
      <c r="HX67" s="154"/>
      <c r="HY67" s="154"/>
      <c r="HZ67" s="154"/>
      <c r="IA67" s="154"/>
      <c r="IB67" s="154"/>
      <c r="IC67" s="154"/>
      <c r="ID67" s="154"/>
      <c r="IE67" s="154"/>
      <c r="IF67" s="154"/>
      <c r="IG67" s="154"/>
      <c r="IH67" s="154"/>
      <c r="II67" s="154"/>
      <c r="IJ67" s="154"/>
      <c r="IK67" s="154"/>
      <c r="IL67" s="154"/>
      <c r="IM67" s="154"/>
      <c r="IN67" s="154"/>
      <c r="IO67" s="154"/>
      <c r="IP67" s="154"/>
      <c r="IQ67" s="154"/>
      <c r="IR67" s="154"/>
      <c r="IS67" s="154"/>
      <c r="IT67" s="154"/>
      <c r="IU67" s="154"/>
    </row>
    <row r="68" spans="1:255" s="155" customFormat="1" ht="12" customHeight="1">
      <c r="A68" s="160"/>
      <c r="B68" s="12" t="s">
        <v>32</v>
      </c>
      <c r="C68" s="161"/>
      <c r="D68" s="162"/>
      <c r="E68" s="162"/>
      <c r="F68" s="163"/>
      <c r="G68" s="163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54"/>
      <c r="CW68" s="154"/>
      <c r="CX68" s="154"/>
      <c r="CY68" s="154"/>
      <c r="CZ68" s="154"/>
      <c r="DA68" s="154"/>
      <c r="DB68" s="154"/>
      <c r="DC68" s="154"/>
      <c r="DD68" s="154"/>
      <c r="DE68" s="154"/>
      <c r="DF68" s="154"/>
      <c r="DG68" s="154"/>
      <c r="DH68" s="154"/>
      <c r="DI68" s="154"/>
      <c r="DJ68" s="154"/>
      <c r="DK68" s="154"/>
      <c r="DL68" s="154"/>
      <c r="DM68" s="154"/>
      <c r="DN68" s="154"/>
      <c r="DO68" s="154"/>
      <c r="DP68" s="154"/>
      <c r="DQ68" s="154"/>
      <c r="DR68" s="154"/>
      <c r="DS68" s="154"/>
      <c r="DT68" s="154"/>
      <c r="DU68" s="154"/>
      <c r="DV68" s="154"/>
      <c r="DW68" s="154"/>
      <c r="DX68" s="154"/>
      <c r="DY68" s="154"/>
      <c r="DZ68" s="154"/>
      <c r="EA68" s="154"/>
      <c r="EB68" s="154"/>
      <c r="EC68" s="154"/>
      <c r="ED68" s="154"/>
      <c r="EE68" s="154"/>
      <c r="EF68" s="154"/>
      <c r="EG68" s="154"/>
      <c r="EH68" s="154"/>
      <c r="EI68" s="154"/>
      <c r="EJ68" s="154"/>
      <c r="EK68" s="154"/>
      <c r="EL68" s="154"/>
      <c r="EM68" s="154"/>
      <c r="EN68" s="154"/>
      <c r="EO68" s="154"/>
      <c r="EP68" s="154"/>
      <c r="EQ68" s="154"/>
      <c r="ER68" s="154"/>
      <c r="ES68" s="154"/>
      <c r="ET68" s="154"/>
      <c r="EU68" s="154"/>
      <c r="EV68" s="154"/>
      <c r="EW68" s="154"/>
      <c r="EX68" s="154"/>
      <c r="EY68" s="154"/>
      <c r="EZ68" s="154"/>
      <c r="FA68" s="154"/>
      <c r="FB68" s="154"/>
      <c r="FC68" s="154"/>
      <c r="FD68" s="154"/>
      <c r="FE68" s="154"/>
      <c r="FF68" s="154"/>
      <c r="FG68" s="154"/>
      <c r="FH68" s="154"/>
      <c r="FI68" s="154"/>
      <c r="FJ68" s="154"/>
      <c r="FK68" s="154"/>
      <c r="FL68" s="154"/>
      <c r="FM68" s="154"/>
      <c r="FN68" s="154"/>
      <c r="FO68" s="154"/>
      <c r="FP68" s="154"/>
      <c r="FQ68" s="154"/>
      <c r="FR68" s="154"/>
      <c r="FS68" s="154"/>
      <c r="FT68" s="154"/>
      <c r="FU68" s="154"/>
      <c r="FV68" s="154"/>
      <c r="FW68" s="154"/>
      <c r="FX68" s="154"/>
      <c r="FY68" s="154"/>
      <c r="FZ68" s="154"/>
      <c r="GA68" s="154"/>
      <c r="GB68" s="154"/>
      <c r="GC68" s="154"/>
      <c r="GD68" s="154"/>
      <c r="GE68" s="154"/>
      <c r="GF68" s="154"/>
      <c r="GG68" s="154"/>
      <c r="GH68" s="154"/>
      <c r="GI68" s="154"/>
      <c r="GJ68" s="154"/>
      <c r="GK68" s="154"/>
      <c r="GL68" s="154"/>
      <c r="GM68" s="154"/>
      <c r="GN68" s="154"/>
      <c r="GO68" s="154"/>
      <c r="GP68" s="154"/>
      <c r="GQ68" s="154"/>
      <c r="GR68" s="154"/>
      <c r="GS68" s="154"/>
      <c r="GT68" s="154"/>
      <c r="GU68" s="154"/>
      <c r="GV68" s="154"/>
      <c r="GW68" s="154"/>
      <c r="GX68" s="154"/>
      <c r="GY68" s="154"/>
      <c r="GZ68" s="154"/>
      <c r="HA68" s="154"/>
      <c r="HB68" s="154"/>
      <c r="HC68" s="154"/>
      <c r="HD68" s="154"/>
      <c r="HE68" s="154"/>
      <c r="HF68" s="154"/>
      <c r="HG68" s="154"/>
      <c r="HH68" s="154"/>
      <c r="HI68" s="154"/>
      <c r="HJ68" s="154"/>
      <c r="HK68" s="154"/>
      <c r="HL68" s="154"/>
      <c r="HM68" s="154"/>
      <c r="HN68" s="154"/>
      <c r="HO68" s="154"/>
      <c r="HP68" s="154"/>
      <c r="HQ68" s="154"/>
      <c r="HR68" s="154"/>
      <c r="HS68" s="154"/>
      <c r="HT68" s="154"/>
      <c r="HU68" s="154"/>
      <c r="HV68" s="154"/>
      <c r="HW68" s="154"/>
      <c r="HX68" s="154"/>
      <c r="HY68" s="154"/>
      <c r="HZ68" s="154"/>
      <c r="IA68" s="154"/>
      <c r="IB68" s="154"/>
      <c r="IC68" s="154"/>
      <c r="ID68" s="154"/>
      <c r="IE68" s="154"/>
      <c r="IF68" s="154"/>
      <c r="IG68" s="154"/>
      <c r="IH68" s="154"/>
      <c r="II68" s="154"/>
      <c r="IJ68" s="154"/>
      <c r="IK68" s="154"/>
      <c r="IL68" s="154"/>
      <c r="IM68" s="154"/>
      <c r="IN68" s="154"/>
      <c r="IO68" s="154"/>
      <c r="IP68" s="154"/>
      <c r="IQ68" s="154"/>
      <c r="IR68" s="154"/>
      <c r="IS68" s="154"/>
      <c r="IT68" s="154"/>
      <c r="IU68" s="154"/>
    </row>
    <row r="69" spans="1:255" s="155" customFormat="1" ht="24" customHeight="1">
      <c r="A69" s="160"/>
      <c r="B69" s="13" t="s">
        <v>33</v>
      </c>
      <c r="C69" s="14" t="s">
        <v>29</v>
      </c>
      <c r="D69" s="14" t="s">
        <v>30</v>
      </c>
      <c r="E69" s="13" t="s">
        <v>18</v>
      </c>
      <c r="F69" s="14" t="s">
        <v>19</v>
      </c>
      <c r="G69" s="13" t="s">
        <v>20</v>
      </c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4"/>
      <c r="DB69" s="154"/>
      <c r="DC69" s="154"/>
      <c r="DD69" s="154"/>
      <c r="DE69" s="154"/>
      <c r="DF69" s="154"/>
      <c r="DG69" s="154"/>
      <c r="DH69" s="154"/>
      <c r="DI69" s="154"/>
      <c r="DJ69" s="154"/>
      <c r="DK69" s="154"/>
      <c r="DL69" s="154"/>
      <c r="DM69" s="154"/>
      <c r="DN69" s="154"/>
      <c r="DO69" s="154"/>
      <c r="DP69" s="154"/>
      <c r="DQ69" s="154"/>
      <c r="DR69" s="154"/>
      <c r="DS69" s="154"/>
      <c r="DT69" s="154"/>
      <c r="DU69" s="154"/>
      <c r="DV69" s="154"/>
      <c r="DW69" s="154"/>
      <c r="DX69" s="154"/>
      <c r="DY69" s="154"/>
      <c r="DZ69" s="154"/>
      <c r="EA69" s="154"/>
      <c r="EB69" s="154"/>
      <c r="EC69" s="154"/>
      <c r="ED69" s="154"/>
      <c r="EE69" s="154"/>
      <c r="EF69" s="154"/>
      <c r="EG69" s="154"/>
      <c r="EH69" s="154"/>
      <c r="EI69" s="154"/>
      <c r="EJ69" s="154"/>
      <c r="EK69" s="154"/>
      <c r="EL69" s="154"/>
      <c r="EM69" s="154"/>
      <c r="EN69" s="154"/>
      <c r="EO69" s="154"/>
      <c r="EP69" s="154"/>
      <c r="EQ69" s="154"/>
      <c r="ER69" s="154"/>
      <c r="ES69" s="154"/>
      <c r="ET69" s="154"/>
      <c r="EU69" s="154"/>
      <c r="EV69" s="154"/>
      <c r="EW69" s="154"/>
      <c r="EX69" s="154"/>
      <c r="EY69" s="154"/>
      <c r="EZ69" s="154"/>
      <c r="FA69" s="154"/>
      <c r="FB69" s="154"/>
      <c r="FC69" s="154"/>
      <c r="FD69" s="154"/>
      <c r="FE69" s="154"/>
      <c r="FF69" s="154"/>
      <c r="FG69" s="154"/>
      <c r="FH69" s="154"/>
      <c r="FI69" s="154"/>
      <c r="FJ69" s="154"/>
      <c r="FK69" s="154"/>
      <c r="FL69" s="154"/>
      <c r="FM69" s="154"/>
      <c r="FN69" s="154"/>
      <c r="FO69" s="154"/>
      <c r="FP69" s="154"/>
      <c r="FQ69" s="154"/>
      <c r="FR69" s="154"/>
      <c r="FS69" s="154"/>
      <c r="FT69" s="154"/>
      <c r="FU69" s="154"/>
      <c r="FV69" s="154"/>
      <c r="FW69" s="154"/>
      <c r="FX69" s="154"/>
      <c r="FY69" s="154"/>
      <c r="FZ69" s="154"/>
      <c r="GA69" s="154"/>
      <c r="GB69" s="154"/>
      <c r="GC69" s="154"/>
      <c r="GD69" s="154"/>
      <c r="GE69" s="154"/>
      <c r="GF69" s="154"/>
      <c r="GG69" s="154"/>
      <c r="GH69" s="154"/>
      <c r="GI69" s="154"/>
      <c r="GJ69" s="154"/>
      <c r="GK69" s="154"/>
      <c r="GL69" s="154"/>
      <c r="GM69" s="154"/>
      <c r="GN69" s="154"/>
      <c r="GO69" s="154"/>
      <c r="GP69" s="154"/>
      <c r="GQ69" s="154"/>
      <c r="GR69" s="154"/>
      <c r="GS69" s="154"/>
      <c r="GT69" s="154"/>
      <c r="GU69" s="154"/>
      <c r="GV69" s="154"/>
      <c r="GW69" s="154"/>
      <c r="GX69" s="154"/>
      <c r="GY69" s="154"/>
      <c r="GZ69" s="154"/>
      <c r="HA69" s="154"/>
      <c r="HB69" s="154"/>
      <c r="HC69" s="154"/>
      <c r="HD69" s="154"/>
      <c r="HE69" s="154"/>
      <c r="HF69" s="154"/>
      <c r="HG69" s="154"/>
      <c r="HH69" s="154"/>
      <c r="HI69" s="154"/>
      <c r="HJ69" s="154"/>
      <c r="HK69" s="154"/>
      <c r="HL69" s="154"/>
      <c r="HM69" s="154"/>
      <c r="HN69" s="154"/>
      <c r="HO69" s="154"/>
      <c r="HP69" s="154"/>
      <c r="HQ69" s="154"/>
      <c r="HR69" s="154"/>
      <c r="HS69" s="154"/>
      <c r="HT69" s="154"/>
      <c r="HU69" s="154"/>
      <c r="HV69" s="154"/>
      <c r="HW69" s="154"/>
      <c r="HX69" s="154"/>
      <c r="HY69" s="154"/>
      <c r="HZ69" s="154"/>
      <c r="IA69" s="154"/>
      <c r="IB69" s="154"/>
      <c r="IC69" s="154"/>
      <c r="ID69" s="154"/>
      <c r="IE69" s="154"/>
      <c r="IF69" s="154"/>
      <c r="IG69" s="154"/>
      <c r="IH69" s="154"/>
      <c r="II69" s="154"/>
      <c r="IJ69" s="154"/>
      <c r="IK69" s="154"/>
      <c r="IL69" s="154"/>
      <c r="IM69" s="154"/>
      <c r="IN69" s="154"/>
      <c r="IO69" s="154"/>
      <c r="IP69" s="154"/>
      <c r="IQ69" s="154"/>
      <c r="IR69" s="154"/>
      <c r="IS69" s="154"/>
      <c r="IT69" s="154"/>
      <c r="IU69" s="154"/>
    </row>
    <row r="70" spans="1:255" ht="12.75" customHeight="1">
      <c r="A70" s="11"/>
      <c r="B70" s="131" t="s">
        <v>74</v>
      </c>
      <c r="C70" s="132" t="s">
        <v>75</v>
      </c>
      <c r="D70" s="149">
        <v>1</v>
      </c>
      <c r="E70" s="134" t="s">
        <v>100</v>
      </c>
      <c r="F70" s="133">
        <v>30000</v>
      </c>
      <c r="G70" s="133">
        <f>(D70*F70)</f>
        <v>30000</v>
      </c>
    </row>
    <row r="71" spans="1:255" ht="12.75" customHeight="1">
      <c r="A71" s="11"/>
      <c r="B71" s="183" t="s">
        <v>101</v>
      </c>
      <c r="C71" s="184" t="s">
        <v>60</v>
      </c>
      <c r="D71" s="185">
        <v>1</v>
      </c>
      <c r="E71" s="186" t="s">
        <v>92</v>
      </c>
      <c r="F71" s="71">
        <v>10000</v>
      </c>
      <c r="G71" s="71">
        <f>(D71*F71)</f>
        <v>10000</v>
      </c>
    </row>
    <row r="72" spans="1:255" s="155" customFormat="1" ht="13.5" customHeight="1">
      <c r="A72" s="160"/>
      <c r="B72" s="72" t="s">
        <v>34</v>
      </c>
      <c r="C72" s="180"/>
      <c r="D72" s="180"/>
      <c r="E72" s="180"/>
      <c r="F72" s="181"/>
      <c r="G72" s="75">
        <f>SUM(G70:G71)</f>
        <v>40000</v>
      </c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  <c r="CY72" s="154"/>
      <c r="CZ72" s="154"/>
      <c r="DA72" s="154"/>
      <c r="DB72" s="154"/>
      <c r="DC72" s="154"/>
      <c r="DD72" s="154"/>
      <c r="DE72" s="154"/>
      <c r="DF72" s="154"/>
      <c r="DG72" s="154"/>
      <c r="DH72" s="154"/>
      <c r="DI72" s="154"/>
      <c r="DJ72" s="154"/>
      <c r="DK72" s="154"/>
      <c r="DL72" s="154"/>
      <c r="DM72" s="154"/>
      <c r="DN72" s="154"/>
      <c r="DO72" s="154"/>
      <c r="DP72" s="154"/>
      <c r="DQ72" s="154"/>
      <c r="DR72" s="154"/>
      <c r="DS72" s="154"/>
      <c r="DT72" s="154"/>
      <c r="DU72" s="154"/>
      <c r="DV72" s="154"/>
      <c r="DW72" s="154"/>
      <c r="DX72" s="154"/>
      <c r="DY72" s="154"/>
      <c r="DZ72" s="154"/>
      <c r="EA72" s="154"/>
      <c r="EB72" s="154"/>
      <c r="EC72" s="154"/>
      <c r="ED72" s="154"/>
      <c r="EE72" s="154"/>
      <c r="EF72" s="154"/>
      <c r="EG72" s="154"/>
      <c r="EH72" s="154"/>
      <c r="EI72" s="154"/>
      <c r="EJ72" s="154"/>
      <c r="EK72" s="154"/>
      <c r="EL72" s="154"/>
      <c r="EM72" s="154"/>
      <c r="EN72" s="154"/>
      <c r="EO72" s="154"/>
      <c r="EP72" s="154"/>
      <c r="EQ72" s="154"/>
      <c r="ER72" s="154"/>
      <c r="ES72" s="154"/>
      <c r="ET72" s="154"/>
      <c r="EU72" s="154"/>
      <c r="EV72" s="154"/>
      <c r="EW72" s="154"/>
      <c r="EX72" s="154"/>
      <c r="EY72" s="154"/>
      <c r="EZ72" s="154"/>
      <c r="FA72" s="154"/>
      <c r="FB72" s="154"/>
      <c r="FC72" s="154"/>
      <c r="FD72" s="154"/>
      <c r="FE72" s="154"/>
      <c r="FF72" s="154"/>
      <c r="FG72" s="154"/>
      <c r="FH72" s="154"/>
      <c r="FI72" s="154"/>
      <c r="FJ72" s="154"/>
      <c r="FK72" s="154"/>
      <c r="FL72" s="154"/>
      <c r="FM72" s="154"/>
      <c r="FN72" s="154"/>
      <c r="FO72" s="154"/>
      <c r="FP72" s="154"/>
      <c r="FQ72" s="154"/>
      <c r="FR72" s="154"/>
      <c r="FS72" s="154"/>
      <c r="FT72" s="154"/>
      <c r="FU72" s="154"/>
      <c r="FV72" s="154"/>
      <c r="FW72" s="154"/>
      <c r="FX72" s="154"/>
      <c r="FY72" s="154"/>
      <c r="FZ72" s="154"/>
      <c r="GA72" s="154"/>
      <c r="GB72" s="154"/>
      <c r="GC72" s="154"/>
      <c r="GD72" s="154"/>
      <c r="GE72" s="154"/>
      <c r="GF72" s="154"/>
      <c r="GG72" s="154"/>
      <c r="GH72" s="154"/>
      <c r="GI72" s="154"/>
      <c r="GJ72" s="154"/>
      <c r="GK72" s="154"/>
      <c r="GL72" s="154"/>
      <c r="GM72" s="154"/>
      <c r="GN72" s="154"/>
      <c r="GO72" s="154"/>
      <c r="GP72" s="154"/>
      <c r="GQ72" s="154"/>
      <c r="GR72" s="154"/>
      <c r="GS72" s="154"/>
      <c r="GT72" s="154"/>
      <c r="GU72" s="154"/>
      <c r="GV72" s="154"/>
      <c r="GW72" s="154"/>
      <c r="GX72" s="154"/>
      <c r="GY72" s="154"/>
      <c r="GZ72" s="154"/>
      <c r="HA72" s="154"/>
      <c r="HB72" s="154"/>
      <c r="HC72" s="154"/>
      <c r="HD72" s="154"/>
      <c r="HE72" s="154"/>
      <c r="HF72" s="154"/>
      <c r="HG72" s="154"/>
      <c r="HH72" s="154"/>
      <c r="HI72" s="154"/>
      <c r="HJ72" s="154"/>
      <c r="HK72" s="154"/>
      <c r="HL72" s="154"/>
      <c r="HM72" s="154"/>
      <c r="HN72" s="154"/>
      <c r="HO72" s="154"/>
      <c r="HP72" s="154"/>
      <c r="HQ72" s="154"/>
      <c r="HR72" s="154"/>
      <c r="HS72" s="154"/>
      <c r="HT72" s="154"/>
      <c r="HU72" s="154"/>
      <c r="HV72" s="154"/>
      <c r="HW72" s="154"/>
      <c r="HX72" s="154"/>
      <c r="HY72" s="154"/>
      <c r="HZ72" s="154"/>
      <c r="IA72" s="154"/>
      <c r="IB72" s="154"/>
      <c r="IC72" s="154"/>
      <c r="ID72" s="154"/>
      <c r="IE72" s="154"/>
      <c r="IF72" s="154"/>
      <c r="IG72" s="154"/>
      <c r="IH72" s="154"/>
      <c r="II72" s="154"/>
      <c r="IJ72" s="154"/>
      <c r="IK72" s="154"/>
      <c r="IL72" s="154"/>
      <c r="IM72" s="154"/>
      <c r="IN72" s="154"/>
      <c r="IO72" s="154"/>
      <c r="IP72" s="154"/>
      <c r="IQ72" s="154"/>
      <c r="IR72" s="154"/>
      <c r="IS72" s="154"/>
      <c r="IT72" s="154"/>
      <c r="IU72" s="154"/>
    </row>
    <row r="73" spans="1:255" ht="12" customHeight="1">
      <c r="A73" s="2"/>
      <c r="B73" s="30"/>
      <c r="C73" s="30"/>
      <c r="D73" s="30"/>
      <c r="E73" s="30"/>
      <c r="F73" s="31"/>
      <c r="G73" s="31"/>
    </row>
    <row r="74" spans="1:255" ht="12" customHeight="1">
      <c r="A74" s="27"/>
      <c r="B74" s="32" t="s">
        <v>35</v>
      </c>
      <c r="C74" s="33"/>
      <c r="D74" s="33"/>
      <c r="E74" s="33"/>
      <c r="F74" s="33"/>
      <c r="G74" s="34">
        <f>G31+G47+G66+G72</f>
        <v>3238825</v>
      </c>
    </row>
    <row r="75" spans="1:255" ht="12" customHeight="1">
      <c r="A75" s="27"/>
      <c r="B75" s="35" t="s">
        <v>36</v>
      </c>
      <c r="C75" s="16"/>
      <c r="D75" s="16"/>
      <c r="E75" s="16"/>
      <c r="F75" s="16"/>
      <c r="G75" s="36">
        <f>G74*0.05</f>
        <v>161941.25</v>
      </c>
    </row>
    <row r="76" spans="1:255" ht="12" customHeight="1">
      <c r="A76" s="27"/>
      <c r="B76" s="37" t="s">
        <v>37</v>
      </c>
      <c r="C76" s="15"/>
      <c r="D76" s="15"/>
      <c r="E76" s="15"/>
      <c r="F76" s="15"/>
      <c r="G76" s="38">
        <f>G75+G74</f>
        <v>3400766.25</v>
      </c>
    </row>
    <row r="77" spans="1:255" ht="12" customHeight="1">
      <c r="A77" s="27"/>
      <c r="B77" s="35" t="s">
        <v>38</v>
      </c>
      <c r="C77" s="16"/>
      <c r="D77" s="16"/>
      <c r="E77" s="16"/>
      <c r="F77" s="16"/>
      <c r="G77" s="36">
        <f>G12</f>
        <v>6250000</v>
      </c>
    </row>
    <row r="78" spans="1:255" ht="12" customHeight="1">
      <c r="A78" s="27"/>
      <c r="B78" s="39" t="s">
        <v>39</v>
      </c>
      <c r="C78" s="40"/>
      <c r="D78" s="40"/>
      <c r="E78" s="40"/>
      <c r="F78" s="40"/>
      <c r="G78" s="41">
        <f>G77-G76</f>
        <v>2849233.75</v>
      </c>
    </row>
    <row r="79" spans="1:255" ht="12" customHeight="1">
      <c r="A79" s="27"/>
      <c r="B79" s="28" t="s">
        <v>40</v>
      </c>
      <c r="C79" s="29"/>
      <c r="D79" s="29"/>
      <c r="E79" s="29"/>
      <c r="F79" s="29"/>
      <c r="G79" s="24"/>
    </row>
    <row r="80" spans="1:255" ht="12.75" customHeight="1" thickBot="1">
      <c r="A80" s="27"/>
      <c r="B80" s="42"/>
      <c r="C80" s="29"/>
      <c r="D80" s="29"/>
      <c r="E80" s="29"/>
      <c r="F80" s="29"/>
      <c r="G80" s="24"/>
    </row>
    <row r="81" spans="1:7" ht="12" customHeight="1">
      <c r="A81" s="27"/>
      <c r="B81" s="54" t="s">
        <v>41</v>
      </c>
      <c r="C81" s="55"/>
      <c r="D81" s="55"/>
      <c r="E81" s="55"/>
      <c r="F81" s="56"/>
      <c r="G81" s="24"/>
    </row>
    <row r="82" spans="1:7" ht="12" customHeight="1">
      <c r="A82" s="27"/>
      <c r="B82" s="57" t="s">
        <v>42</v>
      </c>
      <c r="C82" s="26"/>
      <c r="D82" s="26"/>
      <c r="E82" s="26"/>
      <c r="F82" s="58"/>
      <c r="G82" s="24"/>
    </row>
    <row r="83" spans="1:7" ht="12" customHeight="1">
      <c r="A83" s="27"/>
      <c r="B83" s="57" t="s">
        <v>43</v>
      </c>
      <c r="C83" s="26"/>
      <c r="D83" s="26"/>
      <c r="E83" s="26"/>
      <c r="F83" s="58"/>
      <c r="G83" s="24"/>
    </row>
    <row r="84" spans="1:7" ht="12" customHeight="1">
      <c r="A84" s="27"/>
      <c r="B84" s="57" t="s">
        <v>44</v>
      </c>
      <c r="C84" s="26"/>
      <c r="D84" s="26"/>
      <c r="E84" s="26"/>
      <c r="F84" s="58"/>
      <c r="G84" s="24"/>
    </row>
    <row r="85" spans="1:7" ht="12" customHeight="1">
      <c r="A85" s="27"/>
      <c r="B85" s="57" t="s">
        <v>45</v>
      </c>
      <c r="C85" s="26"/>
      <c r="D85" s="26"/>
      <c r="E85" s="26"/>
      <c r="F85" s="58"/>
      <c r="G85" s="24"/>
    </row>
    <row r="86" spans="1:7" ht="12" customHeight="1">
      <c r="A86" s="27"/>
      <c r="B86" s="57" t="s">
        <v>46</v>
      </c>
      <c r="C86" s="26"/>
      <c r="D86" s="26"/>
      <c r="E86" s="26"/>
      <c r="F86" s="58"/>
      <c r="G86" s="24"/>
    </row>
    <row r="87" spans="1:7" ht="12.75" customHeight="1" thickBot="1">
      <c r="A87" s="27"/>
      <c r="B87" s="59" t="s">
        <v>47</v>
      </c>
      <c r="C87" s="60"/>
      <c r="D87" s="60"/>
      <c r="E87" s="60"/>
      <c r="F87" s="61"/>
      <c r="G87" s="24"/>
    </row>
    <row r="88" spans="1:7" ht="12.75" customHeight="1">
      <c r="A88" s="27"/>
      <c r="B88" s="52"/>
      <c r="C88" s="26"/>
      <c r="D88" s="26"/>
      <c r="E88" s="26"/>
      <c r="F88" s="26"/>
      <c r="G88" s="24"/>
    </row>
    <row r="89" spans="1:7" ht="15" customHeight="1" thickBot="1">
      <c r="A89" s="27"/>
      <c r="B89" s="188" t="s">
        <v>48</v>
      </c>
      <c r="C89" s="189"/>
      <c r="D89" s="51"/>
      <c r="E89" s="18"/>
      <c r="F89" s="18"/>
      <c r="G89" s="24"/>
    </row>
    <row r="90" spans="1:7" ht="12" customHeight="1">
      <c r="A90" s="27"/>
      <c r="B90" s="44" t="s">
        <v>33</v>
      </c>
      <c r="C90" s="187" t="s">
        <v>49</v>
      </c>
      <c r="D90" s="45" t="s">
        <v>50</v>
      </c>
      <c r="E90" s="18"/>
      <c r="F90" s="18"/>
      <c r="G90" s="24"/>
    </row>
    <row r="91" spans="1:7" ht="12" customHeight="1">
      <c r="A91" s="27"/>
      <c r="B91" s="46" t="s">
        <v>51</v>
      </c>
      <c r="C91" s="19">
        <f>G31</f>
        <v>1360000</v>
      </c>
      <c r="D91" s="47">
        <f>(C91/C97)</f>
        <v>0.3999098732528294</v>
      </c>
      <c r="E91" s="18"/>
      <c r="F91" s="18"/>
      <c r="G91" s="24"/>
    </row>
    <row r="92" spans="1:7" ht="12" customHeight="1">
      <c r="A92" s="27"/>
      <c r="B92" s="46" t="s">
        <v>52</v>
      </c>
      <c r="C92" s="20">
        <v>0</v>
      </c>
      <c r="D92" s="47">
        <v>0</v>
      </c>
      <c r="E92" s="18"/>
      <c r="F92" s="18"/>
      <c r="G92" s="24"/>
    </row>
    <row r="93" spans="1:7" ht="12" customHeight="1">
      <c r="A93" s="27"/>
      <c r="B93" s="46" t="s">
        <v>53</v>
      </c>
      <c r="C93" s="19">
        <f>G47</f>
        <v>503125</v>
      </c>
      <c r="D93" s="47">
        <f>(C93/C97)</f>
        <v>0.1479445992502425</v>
      </c>
      <c r="E93" s="18"/>
      <c r="F93" s="18"/>
      <c r="G93" s="24"/>
    </row>
    <row r="94" spans="1:7" ht="12" customHeight="1">
      <c r="A94" s="27"/>
      <c r="B94" s="46" t="s">
        <v>28</v>
      </c>
      <c r="C94" s="19">
        <f>G66</f>
        <v>1335700</v>
      </c>
      <c r="D94" s="47">
        <f>(C94/C97)</f>
        <v>0.39276442478220902</v>
      </c>
      <c r="E94" s="18"/>
      <c r="F94" s="18"/>
      <c r="G94" s="24"/>
    </row>
    <row r="95" spans="1:7" ht="12" customHeight="1">
      <c r="A95" s="27"/>
      <c r="B95" s="46" t="s">
        <v>54</v>
      </c>
      <c r="C95" s="21">
        <v>40000</v>
      </c>
      <c r="D95" s="47">
        <f>(C95/C97)</f>
        <v>1.1762055095671454E-2</v>
      </c>
      <c r="E95" s="23"/>
      <c r="F95" s="23"/>
      <c r="G95" s="24"/>
    </row>
    <row r="96" spans="1:7" ht="12" customHeight="1">
      <c r="A96" s="27"/>
      <c r="B96" s="46" t="s">
        <v>55</v>
      </c>
      <c r="C96" s="21">
        <f>G75</f>
        <v>161941.25</v>
      </c>
      <c r="D96" s="47">
        <f>(C96/C97)</f>
        <v>4.7619047619047616E-2</v>
      </c>
      <c r="E96" s="23"/>
      <c r="F96" s="23"/>
      <c r="G96" s="24"/>
    </row>
    <row r="97" spans="1:7" ht="12.75" customHeight="1" thickBot="1">
      <c r="A97" s="27"/>
      <c r="B97" s="48" t="s">
        <v>56</v>
      </c>
      <c r="C97" s="49">
        <f>SUM(C91:C96)</f>
        <v>3400766.25</v>
      </c>
      <c r="D97" s="50">
        <f>SUM(D91:D96)</f>
        <v>1</v>
      </c>
      <c r="E97" s="23"/>
      <c r="F97" s="23"/>
      <c r="G97" s="24"/>
    </row>
    <row r="98" spans="1:7" ht="12" customHeight="1">
      <c r="A98" s="27"/>
      <c r="B98" s="42"/>
      <c r="C98" s="29"/>
      <c r="D98" s="29"/>
      <c r="E98" s="29"/>
      <c r="F98" s="29"/>
      <c r="G98" s="24"/>
    </row>
    <row r="99" spans="1:7" ht="12.75" customHeight="1">
      <c r="A99" s="27"/>
      <c r="B99" s="43"/>
      <c r="C99" s="29"/>
      <c r="D99" s="29"/>
      <c r="E99" s="29"/>
      <c r="F99" s="29"/>
      <c r="G99" s="24"/>
    </row>
    <row r="100" spans="1:7" ht="12" customHeight="1" thickBot="1">
      <c r="A100" s="17"/>
      <c r="B100" s="63"/>
      <c r="C100" s="64" t="s">
        <v>120</v>
      </c>
      <c r="D100" s="65"/>
      <c r="E100" s="66"/>
      <c r="F100" s="22"/>
      <c r="G100" s="24"/>
    </row>
    <row r="101" spans="1:7" ht="12" customHeight="1">
      <c r="A101" s="27"/>
      <c r="B101" s="67" t="s">
        <v>118</v>
      </c>
      <c r="C101" s="135">
        <v>20000</v>
      </c>
      <c r="D101" s="135">
        <v>25000</v>
      </c>
      <c r="E101" s="136">
        <v>30000</v>
      </c>
      <c r="F101" s="62"/>
      <c r="G101" s="25"/>
    </row>
    <row r="102" spans="1:7" ht="12.75" customHeight="1" thickBot="1">
      <c r="A102" s="27"/>
      <c r="B102" s="48" t="s">
        <v>119</v>
      </c>
      <c r="C102" s="49">
        <f>(G76/C101)</f>
        <v>170.03831249999999</v>
      </c>
      <c r="D102" s="49">
        <f>(G76/D101)</f>
        <v>136.03065000000001</v>
      </c>
      <c r="E102" s="68">
        <f>(G76/E101)</f>
        <v>113.358875</v>
      </c>
      <c r="F102" s="62"/>
      <c r="G102" s="25"/>
    </row>
    <row r="103" spans="1:7" ht="15.6" customHeight="1">
      <c r="A103" s="27"/>
      <c r="B103" s="53" t="s">
        <v>57</v>
      </c>
      <c r="C103" s="26"/>
      <c r="D103" s="26"/>
      <c r="E103" s="26"/>
      <c r="F103" s="26"/>
      <c r="G103" s="26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2021-03-22T18:42:07Z</dcterms:modified>
</cp:coreProperties>
</file>