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C103" i="1" l="1"/>
  <c r="E103" i="1"/>
  <c r="D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G79" i="1" l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<sst xmlns="http://schemas.openxmlformats.org/spreadsheetml/2006/main" count="187" uniqueCount="126">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</sst>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K7" sqref="K7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161"/>
      <c r="D8" s="2"/>
      <c r="E8" s="3"/>
      <c r="F8" s="3"/>
      <c r="G8" s="3"/>
    </row>
    <row r="9" spans="1:7" ht="12" customHeight="1">
      <c r="A9" s="39"/>
      <c r="B9" s="164" t="s">
        <v>0</v>
      </c>
      <c r="C9" s="165" t="s">
        <v>85</v>
      </c>
      <c r="D9" s="159"/>
      <c r="E9" s="179" t="s">
        <v>87</v>
      </c>
      <c r="F9" s="180"/>
      <c r="G9" s="5">
        <v>30</v>
      </c>
    </row>
    <row r="10" spans="1:7" ht="15">
      <c r="A10" s="39"/>
      <c r="B10" s="166" t="s">
        <v>1</v>
      </c>
      <c r="C10" s="167" t="s">
        <v>86</v>
      </c>
      <c r="D10" s="160"/>
      <c r="E10" s="177" t="s">
        <v>2</v>
      </c>
      <c r="F10" s="178"/>
      <c r="G10" s="6" t="s">
        <v>81</v>
      </c>
    </row>
    <row r="11" spans="1:7" ht="12.75" customHeight="1">
      <c r="A11" s="39"/>
      <c r="B11" s="166" t="s">
        <v>3</v>
      </c>
      <c r="C11" s="168" t="s">
        <v>120</v>
      </c>
      <c r="D11" s="160"/>
      <c r="E11" s="177" t="s">
        <v>88</v>
      </c>
      <c r="F11" s="178"/>
      <c r="G11" s="86">
        <v>95000</v>
      </c>
    </row>
    <row r="12" spans="1:7" ht="11.25" customHeight="1">
      <c r="A12" s="39"/>
      <c r="B12" s="166" t="s">
        <v>4</v>
      </c>
      <c r="C12" s="169" t="s">
        <v>75</v>
      </c>
      <c r="D12" s="160"/>
      <c r="E12" s="8" t="s">
        <v>5</v>
      </c>
      <c r="F12" s="9"/>
      <c r="G12" s="10">
        <f>(G9*G11)</f>
        <v>2850000</v>
      </c>
    </row>
    <row r="13" spans="1:7" ht="11.25" customHeight="1">
      <c r="A13" s="39"/>
      <c r="B13" s="166" t="s">
        <v>6</v>
      </c>
      <c r="C13" s="168" t="s">
        <v>125</v>
      </c>
      <c r="D13" s="160"/>
      <c r="E13" s="177" t="s">
        <v>7</v>
      </c>
      <c r="F13" s="178"/>
      <c r="G13" s="6" t="s">
        <v>73</v>
      </c>
    </row>
    <row r="14" spans="1:7" ht="16.5" customHeight="1">
      <c r="A14" s="39"/>
      <c r="B14" s="166" t="s">
        <v>8</v>
      </c>
      <c r="C14" s="169" t="s">
        <v>125</v>
      </c>
      <c r="D14" s="160"/>
      <c r="E14" s="177" t="s">
        <v>9</v>
      </c>
      <c r="F14" s="178"/>
      <c r="G14" s="6" t="s">
        <v>81</v>
      </c>
    </row>
    <row r="15" spans="1:7" ht="25.5">
      <c r="A15" s="39"/>
      <c r="B15" s="166" t="s">
        <v>10</v>
      </c>
      <c r="C15" s="170" t="s">
        <v>74</v>
      </c>
      <c r="D15" s="160"/>
      <c r="E15" s="181" t="s">
        <v>11</v>
      </c>
      <c r="F15" s="182"/>
      <c r="G15" s="7" t="s">
        <v>124</v>
      </c>
    </row>
    <row r="16" spans="1:7" ht="12" customHeight="1">
      <c r="A16" s="2"/>
      <c r="B16" s="162"/>
      <c r="C16" s="163"/>
      <c r="D16" s="89"/>
      <c r="E16" s="90"/>
      <c r="F16" s="90"/>
      <c r="G16" s="91"/>
    </row>
    <row r="17" spans="1:8" ht="12" customHeight="1">
      <c r="A17" s="39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2"/>
      <c r="C18" s="93"/>
      <c r="D18" s="93"/>
      <c r="E18" s="93"/>
      <c r="F18" s="94"/>
      <c r="G18" s="94"/>
    </row>
    <row r="19" spans="1:8" ht="12" customHeight="1">
      <c r="A19" s="4"/>
      <c r="B19" s="95" t="s">
        <v>13</v>
      </c>
      <c r="C19" s="96"/>
      <c r="D19" s="97"/>
      <c r="E19" s="97"/>
      <c r="F19" s="97"/>
      <c r="G19" s="97"/>
    </row>
    <row r="20" spans="1:8" ht="24" customHeight="1">
      <c r="A20" s="39"/>
      <c r="B20" s="145" t="s">
        <v>14</v>
      </c>
      <c r="C20" s="145" t="s">
        <v>15</v>
      </c>
      <c r="D20" s="145" t="s">
        <v>16</v>
      </c>
      <c r="E20" s="145" t="s">
        <v>17</v>
      </c>
      <c r="F20" s="145" t="s">
        <v>18</v>
      </c>
      <c r="G20" s="145" t="s">
        <v>19</v>
      </c>
    </row>
    <row r="21" spans="1:8" ht="12.75" customHeight="1">
      <c r="A21" s="84"/>
      <c r="B21" s="98" t="s">
        <v>95</v>
      </c>
      <c r="C21" s="99" t="s">
        <v>20</v>
      </c>
      <c r="D21" s="154">
        <v>1</v>
      </c>
      <c r="E21" s="99" t="s">
        <v>90</v>
      </c>
      <c r="F21" s="104">
        <v>20000</v>
      </c>
      <c r="G21" s="104">
        <f>D21*F21</f>
        <v>20000</v>
      </c>
      <c r="H21" s="87"/>
    </row>
    <row r="22" spans="1:8" ht="12.75" customHeight="1">
      <c r="A22" s="84"/>
      <c r="B22" s="100" t="s">
        <v>91</v>
      </c>
      <c r="C22" s="101" t="s">
        <v>20</v>
      </c>
      <c r="D22" s="103">
        <v>2</v>
      </c>
      <c r="E22" s="101" t="s">
        <v>92</v>
      </c>
      <c r="F22" s="105">
        <v>20000</v>
      </c>
      <c r="G22" s="105">
        <f>D22*F22</f>
        <v>40000</v>
      </c>
      <c r="H22" s="87"/>
    </row>
    <row r="23" spans="1:8" ht="12.75" customHeight="1">
      <c r="A23" s="39"/>
      <c r="B23" s="102" t="s">
        <v>76</v>
      </c>
      <c r="C23" s="101" t="s">
        <v>20</v>
      </c>
      <c r="D23" s="101">
        <v>1</v>
      </c>
      <c r="E23" s="101" t="s">
        <v>93</v>
      </c>
      <c r="F23" s="105">
        <v>20000</v>
      </c>
      <c r="G23" s="105">
        <f t="shared" ref="G23:G27" si="0">D23*F23</f>
        <v>20000</v>
      </c>
    </row>
    <row r="24" spans="1:8" ht="12.75" customHeight="1">
      <c r="A24" s="84"/>
      <c r="B24" s="102" t="s">
        <v>77</v>
      </c>
      <c r="C24" s="101" t="s">
        <v>20</v>
      </c>
      <c r="D24" s="101">
        <v>2</v>
      </c>
      <c r="E24" s="101" t="s">
        <v>102</v>
      </c>
      <c r="F24" s="105">
        <v>20000</v>
      </c>
      <c r="G24" s="105">
        <f t="shared" si="0"/>
        <v>40000</v>
      </c>
      <c r="H24" s="87"/>
    </row>
    <row r="25" spans="1:8" ht="12.75" customHeight="1">
      <c r="A25" s="84"/>
      <c r="B25" s="100" t="s">
        <v>78</v>
      </c>
      <c r="C25" s="101" t="s">
        <v>20</v>
      </c>
      <c r="D25" s="103">
        <v>6</v>
      </c>
      <c r="E25" s="101" t="s">
        <v>93</v>
      </c>
      <c r="F25" s="105">
        <v>20000</v>
      </c>
      <c r="G25" s="105">
        <f t="shared" si="0"/>
        <v>120000</v>
      </c>
      <c r="H25" s="87"/>
    </row>
    <row r="26" spans="1:8" ht="12.75" customHeight="1">
      <c r="A26" s="84"/>
      <c r="B26" s="100" t="s">
        <v>121</v>
      </c>
      <c r="C26" s="103" t="s">
        <v>20</v>
      </c>
      <c r="D26" s="103">
        <v>2</v>
      </c>
      <c r="E26" s="103" t="s">
        <v>79</v>
      </c>
      <c r="F26" s="105">
        <v>20000</v>
      </c>
      <c r="G26" s="105">
        <f t="shared" si="0"/>
        <v>40000</v>
      </c>
      <c r="H26" s="87"/>
    </row>
    <row r="27" spans="1:8" ht="12.75" customHeight="1">
      <c r="A27" s="84"/>
      <c r="B27" s="106" t="s">
        <v>94</v>
      </c>
      <c r="C27" s="107" t="s">
        <v>20</v>
      </c>
      <c r="D27" s="107">
        <v>4</v>
      </c>
      <c r="E27" s="107" t="s">
        <v>84</v>
      </c>
      <c r="F27" s="108">
        <v>20000</v>
      </c>
      <c r="G27" s="108">
        <f t="shared" si="0"/>
        <v>80000</v>
      </c>
      <c r="H27" s="87"/>
    </row>
    <row r="28" spans="1:8" ht="12.75" customHeight="1">
      <c r="A28" s="39"/>
      <c r="B28" s="146" t="s">
        <v>21</v>
      </c>
      <c r="C28" s="110"/>
      <c r="D28" s="110"/>
      <c r="E28" s="110"/>
      <c r="F28" s="111"/>
      <c r="G28" s="139">
        <f>SUM(G21:G27)</f>
        <v>360000</v>
      </c>
    </row>
    <row r="29" spans="1:8" ht="12" customHeight="1">
      <c r="A29" s="2"/>
      <c r="B29" s="92"/>
      <c r="C29" s="94"/>
      <c r="D29" s="94"/>
      <c r="E29" s="94"/>
      <c r="F29" s="109"/>
      <c r="G29" s="109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7"/>
      <c r="C32" s="148"/>
      <c r="D32" s="148"/>
      <c r="E32" s="148"/>
      <c r="F32" s="147"/>
      <c r="G32" s="147"/>
    </row>
    <row r="33" spans="1:7" ht="12" customHeight="1">
      <c r="A33" s="4"/>
      <c r="B33" s="149" t="s">
        <v>23</v>
      </c>
      <c r="C33" s="150"/>
      <c r="D33" s="150"/>
      <c r="E33" s="150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0" t="s">
        <v>14</v>
      </c>
      <c r="C36" s="140" t="s">
        <v>15</v>
      </c>
      <c r="D36" s="140" t="s">
        <v>16</v>
      </c>
      <c r="E36" s="140" t="s">
        <v>17</v>
      </c>
      <c r="F36" s="141" t="s">
        <v>18</v>
      </c>
      <c r="G36" s="140" t="s">
        <v>19</v>
      </c>
    </row>
    <row r="37" spans="1:7" ht="12.75" customHeight="1">
      <c r="A37" s="39"/>
      <c r="B37" s="121" t="s">
        <v>63</v>
      </c>
      <c r="C37" s="116" t="s">
        <v>72</v>
      </c>
      <c r="D37" s="151">
        <v>0.3</v>
      </c>
      <c r="E37" s="116" t="s">
        <v>100</v>
      </c>
      <c r="F37" s="117">
        <v>125000</v>
      </c>
      <c r="G37" s="117">
        <f>D37*F37</f>
        <v>37500</v>
      </c>
    </row>
    <row r="38" spans="1:7" ht="12.75" customHeight="1">
      <c r="A38" s="39"/>
      <c r="B38" s="122" t="s">
        <v>123</v>
      </c>
      <c r="C38" s="112" t="s">
        <v>72</v>
      </c>
      <c r="D38" s="152">
        <v>0.6</v>
      </c>
      <c r="E38" s="112" t="s">
        <v>90</v>
      </c>
      <c r="F38" s="113">
        <v>125000</v>
      </c>
      <c r="G38" s="113">
        <f t="shared" ref="G38:G45" si="1">D38*F38</f>
        <v>75000</v>
      </c>
    </row>
    <row r="39" spans="1:7" ht="12.75" customHeight="1">
      <c r="A39" s="39"/>
      <c r="B39" s="122" t="s">
        <v>96</v>
      </c>
      <c r="C39" s="112" t="s">
        <v>72</v>
      </c>
      <c r="D39" s="152">
        <v>0.4</v>
      </c>
      <c r="E39" s="112" t="s">
        <v>89</v>
      </c>
      <c r="F39" s="158">
        <v>125000</v>
      </c>
      <c r="G39" s="113">
        <f t="shared" si="1"/>
        <v>50000</v>
      </c>
    </row>
    <row r="40" spans="1:7" ht="12.75" customHeight="1">
      <c r="A40" s="39"/>
      <c r="B40" s="122" t="s">
        <v>82</v>
      </c>
      <c r="C40" s="112" t="s">
        <v>72</v>
      </c>
      <c r="D40" s="152">
        <v>0.2</v>
      </c>
      <c r="E40" s="112" t="s">
        <v>101</v>
      </c>
      <c r="F40" s="113">
        <v>125000</v>
      </c>
      <c r="G40" s="113">
        <f t="shared" si="1"/>
        <v>25000</v>
      </c>
    </row>
    <row r="41" spans="1:7" ht="12.75" customHeight="1">
      <c r="A41" s="39"/>
      <c r="B41" s="122" t="s">
        <v>97</v>
      </c>
      <c r="C41" s="112" t="s">
        <v>72</v>
      </c>
      <c r="D41" s="152">
        <v>0.5</v>
      </c>
      <c r="E41" s="112" t="s">
        <v>89</v>
      </c>
      <c r="F41" s="113">
        <v>125000</v>
      </c>
      <c r="G41" s="113">
        <f t="shared" si="1"/>
        <v>62500</v>
      </c>
    </row>
    <row r="42" spans="1:7" ht="12.75" customHeight="1">
      <c r="A42" s="39"/>
      <c r="B42" s="122" t="s">
        <v>64</v>
      </c>
      <c r="C42" s="112" t="s">
        <v>72</v>
      </c>
      <c r="D42" s="152">
        <v>0.2</v>
      </c>
      <c r="E42" s="112" t="s">
        <v>93</v>
      </c>
      <c r="F42" s="113">
        <v>125000</v>
      </c>
      <c r="G42" s="113">
        <f t="shared" si="1"/>
        <v>25000</v>
      </c>
    </row>
    <row r="43" spans="1:7" ht="12.75" customHeight="1">
      <c r="A43" s="39"/>
      <c r="B43" s="122" t="s">
        <v>98</v>
      </c>
      <c r="C43" s="112" t="s">
        <v>72</v>
      </c>
      <c r="D43" s="152">
        <v>0.2</v>
      </c>
      <c r="E43" s="112" t="s">
        <v>93</v>
      </c>
      <c r="F43" s="113">
        <v>125000</v>
      </c>
      <c r="G43" s="113">
        <f t="shared" si="1"/>
        <v>25000</v>
      </c>
    </row>
    <row r="44" spans="1:7" ht="12.75" customHeight="1">
      <c r="A44" s="39"/>
      <c r="B44" s="122" t="s">
        <v>62</v>
      </c>
      <c r="C44" s="112" t="s">
        <v>72</v>
      </c>
      <c r="D44" s="152">
        <v>0.5</v>
      </c>
      <c r="E44" s="112" t="s">
        <v>102</v>
      </c>
      <c r="F44" s="113">
        <v>125000</v>
      </c>
      <c r="G44" s="113">
        <f t="shared" si="1"/>
        <v>62500</v>
      </c>
    </row>
    <row r="45" spans="1:7" ht="12.75" customHeight="1">
      <c r="A45" s="39"/>
      <c r="B45" s="122" t="s">
        <v>99</v>
      </c>
      <c r="C45" s="112" t="s">
        <v>60</v>
      </c>
      <c r="D45" s="152">
        <v>3000</v>
      </c>
      <c r="E45" s="112" t="s">
        <v>81</v>
      </c>
      <c r="F45" s="113">
        <v>10</v>
      </c>
      <c r="G45" s="113">
        <f t="shared" si="1"/>
        <v>30000</v>
      </c>
    </row>
    <row r="46" spans="1:7" ht="12.75" customHeight="1">
      <c r="A46" s="39"/>
      <c r="B46" s="118" t="s">
        <v>116</v>
      </c>
      <c r="C46" s="119" t="s">
        <v>72</v>
      </c>
      <c r="D46" s="153">
        <v>0.5</v>
      </c>
      <c r="E46" s="123" t="s">
        <v>81</v>
      </c>
      <c r="F46" s="120">
        <v>200000</v>
      </c>
      <c r="G46" s="120">
        <f>(D46*F46)</f>
        <v>100000</v>
      </c>
    </row>
    <row r="47" spans="1:7" ht="12.75" customHeight="1">
      <c r="A47" s="4"/>
      <c r="B47" s="143" t="s">
        <v>25</v>
      </c>
      <c r="C47" s="22"/>
      <c r="D47" s="22"/>
      <c r="E47" s="22"/>
      <c r="F47" s="23"/>
      <c r="G47" s="142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1" t="s">
        <v>27</v>
      </c>
      <c r="C50" s="141" t="s">
        <v>28</v>
      </c>
      <c r="D50" s="141" t="s">
        <v>29</v>
      </c>
      <c r="E50" s="141" t="s">
        <v>17</v>
      </c>
      <c r="F50" s="141" t="s">
        <v>18</v>
      </c>
      <c r="G50" s="141" t="s">
        <v>19</v>
      </c>
      <c r="K50" s="83"/>
    </row>
    <row r="51" spans="1:11" ht="12.75" customHeight="1">
      <c r="A51" s="39"/>
      <c r="B51" s="132" t="s">
        <v>65</v>
      </c>
      <c r="C51" s="133"/>
      <c r="D51" s="133"/>
      <c r="E51" s="144"/>
      <c r="F51" s="133"/>
      <c r="G51" s="133"/>
      <c r="K51" s="83"/>
    </row>
    <row r="52" spans="1:11" ht="12.75" customHeight="1">
      <c r="A52" s="39"/>
      <c r="B52" s="125" t="s">
        <v>65</v>
      </c>
      <c r="C52" s="126" t="s">
        <v>60</v>
      </c>
      <c r="D52" s="126">
        <v>120</v>
      </c>
      <c r="E52" s="126" t="s">
        <v>103</v>
      </c>
      <c r="F52" s="127">
        <v>2500</v>
      </c>
      <c r="G52" s="127">
        <f>D52*F52</f>
        <v>300000</v>
      </c>
      <c r="K52" s="83"/>
    </row>
    <row r="53" spans="1:11" ht="12.75" customHeight="1">
      <c r="A53" s="39"/>
      <c r="B53" s="128" t="s">
        <v>66</v>
      </c>
      <c r="C53" s="124"/>
      <c r="D53" s="155"/>
      <c r="E53" s="155"/>
      <c r="F53" s="124"/>
      <c r="G53" s="124"/>
      <c r="K53" s="83"/>
    </row>
    <row r="54" spans="1:11" ht="12.75" customHeight="1">
      <c r="A54" s="39"/>
      <c r="B54" s="122" t="s">
        <v>70</v>
      </c>
      <c r="C54" s="114" t="s">
        <v>60</v>
      </c>
      <c r="D54" s="156">
        <v>100</v>
      </c>
      <c r="E54" s="114" t="s">
        <v>104</v>
      </c>
      <c r="F54" s="115">
        <v>392</v>
      </c>
      <c r="G54" s="115">
        <f>(D54*F54)</f>
        <v>39200</v>
      </c>
    </row>
    <row r="55" spans="1:11" ht="12.75" customHeight="1">
      <c r="A55" s="39"/>
      <c r="B55" s="122" t="s">
        <v>105</v>
      </c>
      <c r="C55" s="114" t="s">
        <v>60</v>
      </c>
      <c r="D55" s="156">
        <v>400</v>
      </c>
      <c r="E55" s="114" t="s">
        <v>106</v>
      </c>
      <c r="F55" s="115">
        <v>432</v>
      </c>
      <c r="G55" s="115">
        <f>(D55*F55)</f>
        <v>172800</v>
      </c>
    </row>
    <row r="56" spans="1:11" ht="12.75" customHeight="1">
      <c r="A56" s="39"/>
      <c r="B56" s="129" t="s">
        <v>67</v>
      </c>
      <c r="C56" s="114"/>
      <c r="D56" s="156"/>
      <c r="E56" s="114"/>
      <c r="F56" s="115"/>
      <c r="G56" s="115">
        <f t="shared" ref="G56:G65" si="2">(D56*F56)</f>
        <v>0</v>
      </c>
    </row>
    <row r="57" spans="1:11" ht="12.75" customHeight="1">
      <c r="A57" s="39"/>
      <c r="B57" s="130" t="s">
        <v>107</v>
      </c>
      <c r="C57" s="131" t="s">
        <v>61</v>
      </c>
      <c r="D57" s="131">
        <v>1</v>
      </c>
      <c r="E57" s="114" t="s">
        <v>109</v>
      </c>
      <c r="F57" s="115">
        <v>12000</v>
      </c>
      <c r="G57" s="115">
        <f t="shared" si="2"/>
        <v>12000</v>
      </c>
    </row>
    <row r="58" spans="1:11" ht="12.75" customHeight="1">
      <c r="A58" s="39"/>
      <c r="B58" s="130" t="s">
        <v>108</v>
      </c>
      <c r="C58" s="131" t="s">
        <v>61</v>
      </c>
      <c r="D58" s="131">
        <v>1.5</v>
      </c>
      <c r="E58" s="114" t="s">
        <v>83</v>
      </c>
      <c r="F58" s="115">
        <v>36000</v>
      </c>
      <c r="G58" s="115">
        <f t="shared" si="2"/>
        <v>54000</v>
      </c>
    </row>
    <row r="59" spans="1:11" ht="12.75" customHeight="1">
      <c r="A59" s="39"/>
      <c r="B59" s="129" t="s">
        <v>68</v>
      </c>
      <c r="C59" s="131"/>
      <c r="D59" s="131"/>
      <c r="E59" s="131"/>
      <c r="F59" s="115"/>
      <c r="G59" s="115">
        <f t="shared" si="2"/>
        <v>0</v>
      </c>
    </row>
    <row r="60" spans="1:11" ht="12.75" customHeight="1">
      <c r="A60" s="39"/>
      <c r="B60" s="130" t="s">
        <v>110</v>
      </c>
      <c r="C60" s="131" t="s">
        <v>61</v>
      </c>
      <c r="D60" s="131">
        <v>0.5</v>
      </c>
      <c r="E60" s="131" t="s">
        <v>112</v>
      </c>
      <c r="F60" s="115">
        <v>36000</v>
      </c>
      <c r="G60" s="115">
        <f t="shared" si="2"/>
        <v>18000</v>
      </c>
    </row>
    <row r="61" spans="1:11" ht="12.75" customHeight="1">
      <c r="A61" s="39"/>
      <c r="B61" s="130" t="s">
        <v>111</v>
      </c>
      <c r="C61" s="131" t="s">
        <v>61</v>
      </c>
      <c r="D61" s="131">
        <v>2</v>
      </c>
      <c r="E61" s="131" t="s">
        <v>112</v>
      </c>
      <c r="F61" s="115">
        <v>25000</v>
      </c>
      <c r="G61" s="115">
        <f t="shared" si="2"/>
        <v>50000</v>
      </c>
    </row>
    <row r="62" spans="1:11" ht="12.75" customHeight="1">
      <c r="A62" s="39"/>
      <c r="B62" s="129" t="s">
        <v>80</v>
      </c>
      <c r="C62" s="131"/>
      <c r="D62" s="131"/>
      <c r="E62" s="131"/>
      <c r="F62" s="115"/>
      <c r="G62" s="115">
        <f t="shared" si="2"/>
        <v>0</v>
      </c>
    </row>
    <row r="63" spans="1:11" ht="12.75" customHeight="1">
      <c r="A63" s="39"/>
      <c r="B63" s="130" t="s">
        <v>113</v>
      </c>
      <c r="C63" s="131" t="s">
        <v>60</v>
      </c>
      <c r="D63" s="131">
        <v>4</v>
      </c>
      <c r="E63" s="131" t="s">
        <v>114</v>
      </c>
      <c r="F63" s="115">
        <v>5500</v>
      </c>
      <c r="G63" s="115">
        <f t="shared" si="2"/>
        <v>22000</v>
      </c>
    </row>
    <row r="64" spans="1:11" ht="12.75" customHeight="1">
      <c r="A64" s="39"/>
      <c r="B64" s="129" t="s">
        <v>69</v>
      </c>
      <c r="C64" s="114"/>
      <c r="D64" s="156"/>
      <c r="E64" s="114"/>
      <c r="F64" s="115"/>
      <c r="G64" s="115">
        <f t="shared" si="2"/>
        <v>0</v>
      </c>
    </row>
    <row r="65" spans="1:7" ht="12.75" customHeight="1">
      <c r="A65" s="39"/>
      <c r="B65" s="134" t="s">
        <v>115</v>
      </c>
      <c r="C65" s="119" t="s">
        <v>61</v>
      </c>
      <c r="D65" s="157">
        <v>4</v>
      </c>
      <c r="E65" s="119" t="s">
        <v>114</v>
      </c>
      <c r="F65" s="120">
        <v>7000</v>
      </c>
      <c r="G65" s="120">
        <f t="shared" si="2"/>
        <v>28000</v>
      </c>
    </row>
    <row r="66" spans="1:7" ht="13.5" customHeight="1">
      <c r="A66" s="4"/>
      <c r="B66" s="143" t="s">
        <v>30</v>
      </c>
      <c r="C66" s="22"/>
      <c r="D66" s="22"/>
      <c r="E66" s="22"/>
      <c r="F66" s="23"/>
      <c r="G66" s="142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0" t="s">
        <v>32</v>
      </c>
      <c r="C69" s="141" t="s">
        <v>28</v>
      </c>
      <c r="D69" s="141" t="s">
        <v>29</v>
      </c>
      <c r="E69" s="140" t="s">
        <v>17</v>
      </c>
      <c r="F69" s="141" t="s">
        <v>18</v>
      </c>
      <c r="G69" s="140" t="s">
        <v>19</v>
      </c>
    </row>
    <row r="70" spans="1:7" ht="12.75" customHeight="1">
      <c r="A70" s="11"/>
      <c r="B70" s="135" t="s">
        <v>71</v>
      </c>
      <c r="C70" s="136" t="s">
        <v>122</v>
      </c>
      <c r="D70" s="137">
        <v>1</v>
      </c>
      <c r="E70" s="138" t="s">
        <v>81</v>
      </c>
      <c r="F70" s="137">
        <v>30000</v>
      </c>
      <c r="G70" s="137">
        <f>(D70*F70)</f>
        <v>30000</v>
      </c>
    </row>
    <row r="71" spans="1:7" ht="12.75" customHeight="1">
      <c r="A71" s="11"/>
      <c r="B71" s="88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71" t="s">
        <v>118</v>
      </c>
      <c r="C72" s="172" t="s">
        <v>119</v>
      </c>
      <c r="D72" s="85">
        <v>1</v>
      </c>
      <c r="E72" s="173" t="s">
        <v>81</v>
      </c>
      <c r="F72" s="85">
        <v>5000</v>
      </c>
      <c r="G72" s="85">
        <f t="shared" si="3"/>
        <v>5000</v>
      </c>
    </row>
    <row r="73" spans="1:7" ht="13.5" customHeight="1">
      <c r="A73" s="4"/>
      <c r="B73" s="143" t="s">
        <v>33</v>
      </c>
      <c r="C73" s="22"/>
      <c r="D73" s="22"/>
      <c r="E73" s="22"/>
      <c r="F73" s="23"/>
      <c r="G73" s="142">
        <f>SUM(G70:G72)</f>
        <v>53000</v>
      </c>
    </row>
    <row r="74" spans="1:7" ht="12" customHeight="1">
      <c r="A74" s="2"/>
      <c r="B74" s="42"/>
      <c r="C74" s="42"/>
      <c r="D74" s="42"/>
      <c r="E74" s="42"/>
      <c r="F74" s="43"/>
      <c r="G74" s="43"/>
    </row>
    <row r="75" spans="1:7" ht="12" customHeight="1">
      <c r="A75" s="39"/>
      <c r="B75" s="44" t="s">
        <v>34</v>
      </c>
      <c r="C75" s="45"/>
      <c r="D75" s="45"/>
      <c r="E75" s="45"/>
      <c r="F75" s="45"/>
      <c r="G75" s="46">
        <f>G28+G47+G66+G73</f>
        <v>1601500</v>
      </c>
    </row>
    <row r="76" spans="1:7" ht="12" customHeight="1">
      <c r="A76" s="39"/>
      <c r="B76" s="47" t="s">
        <v>35</v>
      </c>
      <c r="C76" s="28"/>
      <c r="D76" s="28"/>
      <c r="E76" s="28"/>
      <c r="F76" s="28"/>
      <c r="G76" s="48">
        <f>G75*0.05</f>
        <v>80075</v>
      </c>
    </row>
    <row r="77" spans="1:7" ht="12" customHeight="1">
      <c r="A77" s="39"/>
      <c r="B77" s="49" t="s">
        <v>36</v>
      </c>
      <c r="C77" s="27"/>
      <c r="D77" s="27"/>
      <c r="E77" s="27"/>
      <c r="F77" s="27"/>
      <c r="G77" s="50">
        <f>G76+G75</f>
        <v>1681575</v>
      </c>
    </row>
    <row r="78" spans="1:7" ht="12" customHeight="1">
      <c r="A78" s="39"/>
      <c r="B78" s="47" t="s">
        <v>37</v>
      </c>
      <c r="C78" s="28"/>
      <c r="D78" s="28"/>
      <c r="E78" s="28"/>
      <c r="F78" s="28"/>
      <c r="G78" s="48">
        <f>G12</f>
        <v>2850000</v>
      </c>
    </row>
    <row r="79" spans="1:7" ht="12" customHeight="1">
      <c r="A79" s="39"/>
      <c r="B79" s="51" t="s">
        <v>38</v>
      </c>
      <c r="C79" s="52"/>
      <c r="D79" s="52"/>
      <c r="E79" s="52"/>
      <c r="F79" s="52"/>
      <c r="G79" s="53">
        <f>G78-G77</f>
        <v>1168425</v>
      </c>
    </row>
    <row r="80" spans="1:7" ht="12" customHeight="1">
      <c r="A80" s="39"/>
      <c r="B80" s="40" t="s">
        <v>39</v>
      </c>
      <c r="C80" s="41"/>
      <c r="D80" s="41"/>
      <c r="E80" s="41"/>
      <c r="F80" s="41"/>
      <c r="G80" s="36"/>
    </row>
    <row r="81" spans="1:7" ht="12.75" customHeight="1" thickBot="1">
      <c r="A81" s="39"/>
      <c r="B81" s="54"/>
      <c r="C81" s="41"/>
      <c r="D81" s="41"/>
      <c r="E81" s="41"/>
      <c r="F81" s="41"/>
      <c r="G81" s="36"/>
    </row>
    <row r="82" spans="1:7" ht="12" customHeight="1">
      <c r="A82" s="39"/>
      <c r="B82" s="66" t="s">
        <v>40</v>
      </c>
      <c r="C82" s="67"/>
      <c r="D82" s="67"/>
      <c r="E82" s="67"/>
      <c r="F82" s="68"/>
      <c r="G82" s="36"/>
    </row>
    <row r="83" spans="1:7" ht="12" customHeight="1">
      <c r="A83" s="39"/>
      <c r="B83" s="69" t="s">
        <v>41</v>
      </c>
      <c r="C83" s="38"/>
      <c r="D83" s="38"/>
      <c r="E83" s="38"/>
      <c r="F83" s="70"/>
      <c r="G83" s="36"/>
    </row>
    <row r="84" spans="1:7" ht="12" customHeight="1">
      <c r="A84" s="39"/>
      <c r="B84" s="69" t="s">
        <v>42</v>
      </c>
      <c r="C84" s="38"/>
      <c r="D84" s="38"/>
      <c r="E84" s="38"/>
      <c r="F84" s="70"/>
      <c r="G84" s="36"/>
    </row>
    <row r="85" spans="1:7" ht="12" customHeight="1">
      <c r="A85" s="39"/>
      <c r="B85" s="69" t="s">
        <v>43</v>
      </c>
      <c r="C85" s="38"/>
      <c r="D85" s="38"/>
      <c r="E85" s="38"/>
      <c r="F85" s="70"/>
      <c r="G85" s="36"/>
    </row>
    <row r="86" spans="1:7" ht="12" customHeight="1">
      <c r="A86" s="39"/>
      <c r="B86" s="69" t="s">
        <v>44</v>
      </c>
      <c r="C86" s="38"/>
      <c r="D86" s="38"/>
      <c r="E86" s="38"/>
      <c r="F86" s="70"/>
      <c r="G86" s="36"/>
    </row>
    <row r="87" spans="1:7" ht="12" customHeight="1">
      <c r="A87" s="39"/>
      <c r="B87" s="69" t="s">
        <v>45</v>
      </c>
      <c r="C87" s="38"/>
      <c r="D87" s="38"/>
      <c r="E87" s="38"/>
      <c r="F87" s="70"/>
      <c r="G87" s="36"/>
    </row>
    <row r="88" spans="1:7" ht="12.75" customHeight="1" thickBot="1">
      <c r="A88" s="39"/>
      <c r="B88" s="71" t="s">
        <v>46</v>
      </c>
      <c r="C88" s="72"/>
      <c r="D88" s="72"/>
      <c r="E88" s="72"/>
      <c r="F88" s="73"/>
      <c r="G88" s="36"/>
    </row>
    <row r="89" spans="1:7" ht="12.75" customHeight="1">
      <c r="A89" s="39"/>
      <c r="B89" s="64"/>
      <c r="C89" s="38"/>
      <c r="D89" s="38"/>
      <c r="E89" s="38"/>
      <c r="F89" s="38"/>
      <c r="G89" s="36"/>
    </row>
    <row r="90" spans="1:7" ht="15" customHeight="1" thickBot="1">
      <c r="A90" s="39"/>
      <c r="B90" s="175" t="s">
        <v>47</v>
      </c>
      <c r="C90" s="176"/>
      <c r="D90" s="63"/>
      <c r="E90" s="30"/>
      <c r="F90" s="30"/>
      <c r="G90" s="36"/>
    </row>
    <row r="91" spans="1:7" ht="12" customHeight="1">
      <c r="A91" s="39"/>
      <c r="B91" s="56" t="s">
        <v>32</v>
      </c>
      <c r="C91" s="174" t="s">
        <v>48</v>
      </c>
      <c r="D91" s="57" t="s">
        <v>49</v>
      </c>
      <c r="E91" s="30"/>
      <c r="F91" s="30"/>
      <c r="G91" s="36"/>
    </row>
    <row r="92" spans="1:7" ht="12" customHeight="1">
      <c r="A92" s="39"/>
      <c r="B92" s="58" t="s">
        <v>50</v>
      </c>
      <c r="C92" s="31">
        <f>G28</f>
        <v>360000</v>
      </c>
      <c r="D92" s="59">
        <f>(C92/C98)</f>
        <v>0.21408500958922438</v>
      </c>
      <c r="E92" s="30"/>
      <c r="F92" s="30"/>
      <c r="G92" s="36"/>
    </row>
    <row r="93" spans="1:7" ht="12" customHeight="1">
      <c r="A93" s="39"/>
      <c r="B93" s="58" t="s">
        <v>51</v>
      </c>
      <c r="C93" s="32">
        <v>0</v>
      </c>
      <c r="D93" s="59">
        <v>0</v>
      </c>
      <c r="E93" s="30"/>
      <c r="F93" s="30"/>
      <c r="G93" s="36"/>
    </row>
    <row r="94" spans="1:7" ht="12" customHeight="1">
      <c r="A94" s="39"/>
      <c r="B94" s="58" t="s">
        <v>52</v>
      </c>
      <c r="C94" s="31">
        <f>G47</f>
        <v>492500</v>
      </c>
      <c r="D94" s="59">
        <f>(C94/C98)</f>
        <v>0.29288018672970278</v>
      </c>
      <c r="E94" s="30"/>
      <c r="F94" s="30"/>
      <c r="G94" s="36"/>
    </row>
    <row r="95" spans="1:7" ht="12" customHeight="1">
      <c r="A95" s="39"/>
      <c r="B95" s="58" t="s">
        <v>27</v>
      </c>
      <c r="C95" s="31">
        <f>G66</f>
        <v>696000</v>
      </c>
      <c r="D95" s="59">
        <f>(C95/C98)</f>
        <v>0.41389768520583381</v>
      </c>
      <c r="E95" s="30"/>
      <c r="F95" s="30"/>
      <c r="G95" s="36"/>
    </row>
    <row r="96" spans="1:7" ht="12" customHeight="1">
      <c r="A96" s="39"/>
      <c r="B96" s="58" t="s">
        <v>53</v>
      </c>
      <c r="C96" s="33">
        <f>G73</f>
        <v>53000</v>
      </c>
      <c r="D96" s="59">
        <f>(C96/C98)</f>
        <v>3.151807085619137E-2</v>
      </c>
      <c r="E96" s="35"/>
      <c r="F96" s="35"/>
      <c r="G96" s="36"/>
    </row>
    <row r="97" spans="1:7" ht="12" customHeight="1">
      <c r="A97" s="39"/>
      <c r="B97" s="58" t="s">
        <v>54</v>
      </c>
      <c r="C97" s="33">
        <f>G76</f>
        <v>80075</v>
      </c>
      <c r="D97" s="59">
        <f>(C97/C98)</f>
        <v>4.7619047619047616E-2</v>
      </c>
      <c r="E97" s="35"/>
      <c r="F97" s="35"/>
      <c r="G97" s="36"/>
    </row>
    <row r="98" spans="1:7" ht="12.75" customHeight="1" thickBot="1">
      <c r="A98" s="39"/>
      <c r="B98" s="60" t="s">
        <v>55</v>
      </c>
      <c r="C98" s="61">
        <f>SUM(C92:C97)</f>
        <v>1681575</v>
      </c>
      <c r="D98" s="62">
        <f>SUM(D92:D97)</f>
        <v>1</v>
      </c>
      <c r="E98" s="35"/>
      <c r="F98" s="35"/>
      <c r="G98" s="36"/>
    </row>
    <row r="99" spans="1:7" ht="12" customHeight="1">
      <c r="A99" s="39"/>
      <c r="B99" s="54"/>
      <c r="C99" s="41"/>
      <c r="D99" s="41"/>
      <c r="E99" s="41"/>
      <c r="F99" s="41"/>
      <c r="G99" s="36"/>
    </row>
    <row r="100" spans="1:7" ht="12.75" customHeight="1">
      <c r="A100" s="39"/>
      <c r="B100" s="55"/>
      <c r="C100" s="41"/>
      <c r="D100" s="41"/>
      <c r="E100" s="41"/>
      <c r="F100" s="41"/>
      <c r="G100" s="36"/>
    </row>
    <row r="101" spans="1:7" ht="12" customHeight="1" thickBot="1">
      <c r="A101" s="29"/>
      <c r="B101" s="75"/>
      <c r="C101" s="76" t="s">
        <v>56</v>
      </c>
      <c r="D101" s="77"/>
      <c r="E101" s="78"/>
      <c r="F101" s="34"/>
      <c r="G101" s="36"/>
    </row>
    <row r="102" spans="1:7" ht="12" customHeight="1">
      <c r="A102" s="39"/>
      <c r="B102" s="79" t="s">
        <v>57</v>
      </c>
      <c r="C102" s="80">
        <v>20</v>
      </c>
      <c r="D102" s="80">
        <v>30</v>
      </c>
      <c r="E102" s="81">
        <v>40</v>
      </c>
      <c r="F102" s="74"/>
      <c r="G102" s="37"/>
    </row>
    <row r="103" spans="1:7" ht="12.75" customHeight="1" thickBot="1">
      <c r="A103" s="39"/>
      <c r="B103" s="60" t="s">
        <v>58</v>
      </c>
      <c r="C103" s="61">
        <f>(G77/C102)</f>
        <v>84078.75</v>
      </c>
      <c r="D103" s="61">
        <f>(G77/D102)</f>
        <v>56052.5</v>
      </c>
      <c r="E103" s="82">
        <f>(G77/E102)</f>
        <v>42039.375</v>
      </c>
      <c r="F103" s="74"/>
      <c r="G103" s="37"/>
    </row>
    <row r="104" spans="1:7" ht="15.6" customHeight="1">
      <c r="A104" s="39"/>
      <c r="B104" s="65" t="s">
        <v>59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2021-03-23T14:30:25Z</dcterms:modified>
</cp:coreProperties>
</file>