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90" windowHeight="7155"/>
  </bookViews>
  <sheets>
    <sheet name="lente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7" i="1"/>
  <c r="G45" i="1"/>
  <c r="G43" i="1"/>
  <c r="G37" i="1"/>
  <c r="G36" i="1"/>
  <c r="G35" i="1"/>
  <c r="G25" i="1"/>
  <c r="G24" i="1"/>
  <c r="G23" i="1"/>
  <c r="G22" i="1"/>
  <c r="G21" i="1"/>
  <c r="G12" i="1"/>
  <c r="G56" i="1" l="1"/>
  <c r="C81" i="1" l="1"/>
  <c r="D78" i="1" s="1"/>
  <c r="G61" i="1"/>
  <c r="D75" i="1" l="1"/>
  <c r="D79" i="1"/>
  <c r="D80" i="1"/>
  <c r="G26" i="1"/>
  <c r="D77" i="1"/>
  <c r="G51" i="1"/>
  <c r="G38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<sst xmlns="http://schemas.openxmlformats.org/spreadsheetml/2006/main" count="137" uniqueCount="99">
  <si>
    <t>RUBRO O CULTIVO</t>
  </si>
  <si>
    <t>LENTEJAS</t>
  </si>
  <si>
    <t>RENDIMIENTO (qqm/Há.)</t>
  </si>
  <si>
    <t>VARIEDAD</t>
  </si>
  <si>
    <t>Sin especificar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</si>
  <si>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</si>
  <si>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</si>
  <si>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</si>
  <si>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</si>
  <si>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</si>
  <si>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</si>
  <si>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</si>
  <si>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</si>
  <si>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Teodoro Schmidt</t>
  </si>
  <si>
    <t>DESTINO PRODUCCION</t>
  </si>
  <si>
    <t>VENTA LOCAL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</si>
  <si>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</si>
  <si>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</si>
  <si>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</si>
  <si>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</si>
  <si>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</si>
  <si>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</si>
  <si>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</si>
  <si>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</si>
  <si>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</si>
  <si>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</si>
  <si>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</si>
  <si>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</si>
  <si>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</si>
  <si>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</si>
  <si>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</si>
  <si>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</si>
  <si>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Abril</t>
  </si>
  <si>
    <t>A. Fertilizantes</t>
  </si>
  <si>
    <t>Abril-mayo</t>
  </si>
  <si>
    <t>Siembra</t>
  </si>
  <si>
    <t>Control Maleza</t>
  </si>
  <si>
    <t>Julio-Agosto</t>
  </si>
  <si>
    <t>Cosecha</t>
  </si>
  <si>
    <t>Noviembre-Dic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</si>
  <si>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</si>
  <si>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</si>
  <si>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</si>
  <si>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</si>
  <si>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</si>
  <si>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</si>
  <si>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</si>
  <si>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</si>
  <si>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Cosechadora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</si>
  <si>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</si>
  <si>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</si>
  <si>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</si>
  <si>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</si>
  <si>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</si>
  <si>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</si>
  <si>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</si>
  <si>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</si>
  <si>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</si>
  <si>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abril</t>
  </si>
  <si>
    <t>FERTILIZANTE</t>
  </si>
  <si>
    <t>Superfosfato triple</t>
  </si>
  <si>
    <t>mayo</t>
  </si>
  <si>
    <t>FUNGICIDA</t>
  </si>
  <si>
    <t>Fungicida</t>
  </si>
  <si>
    <t>gr</t>
  </si>
  <si>
    <t>OTROS</t>
  </si>
  <si>
    <t>Hilos para coser sacos</t>
  </si>
  <si>
    <t>diciembre</t>
  </si>
  <si>
    <t>Saco 25 kg</t>
  </si>
  <si>
    <t>Subtotal Insumos</t>
  </si>
  <si>
    <t>Item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</si>
  <si>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</si>
  <si>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</si>
  <si>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</si>
  <si>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</si>
  <si>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</si>
  <si>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</si>
  <si>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</si>
  <si>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</si>
  <si>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</si>
  <si>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</si>
  <si>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</si>
  <si>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</si>
  <si>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</si>
  <si>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</si>
  <si>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</si>
  <si>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</si>
  <si>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</si>
  <si>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</si>
  <si>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</si>
  <si>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</si>
  <si>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</si>
  <si>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</si>
  <si>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</si>
  <si>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</si>
  <si>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</si>
  <si>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(qqm/ha)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</si>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</sst>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color theme="1"/>
      <name val="Calibri"/>
    </font>
    <font>
      <sz val="7"/>
      <name val="Calibri"/>
    </font>
    <font>
      <b/>
      <sz val="7"/>
      <color theme="1"/>
      <name val="Calibri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color indexed="9"/>
      <name val="Calibri"/>
    </font>
    <font>
      <b/>
      <sz val="7"/>
      <color indexed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1" fillId="0" borderId="2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7" fillId="6" borderId="20" xfId="0" applyFont="1" applyFill="1" applyBorder="1" applyAlignment="1"/>
    <xf numFmtId="49" fontId="5" fillId="7" borderId="2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5" fillId="7" borderId="31" xfId="0" applyNumberFormat="1" applyFont="1" applyFill="1" applyBorder="1" applyAlignment="1">
      <alignment vertical="center"/>
    </xf>
    <xf numFmtId="49" fontId="7" fillId="7" borderId="32" xfId="0" applyNumberFormat="1" applyFont="1" applyFill="1" applyBorder="1" applyAlignment="1"/>
    <xf numFmtId="49" fontId="5" fillId="2" borderId="33" xfId="0" applyNumberFormat="1" applyFont="1" applyFill="1" applyBorder="1" applyAlignment="1">
      <alignment vertical="center"/>
    </xf>
    <xf numFmtId="9" fontId="7" fillId="2" borderId="34" xfId="0" applyNumberFormat="1" applyFont="1" applyFill="1" applyBorder="1" applyAlignment="1"/>
    <xf numFmtId="49" fontId="5" fillId="7" borderId="35" xfId="0" applyNumberFormat="1" applyFont="1" applyFill="1" applyBorder="1" applyAlignment="1">
      <alignment vertical="center"/>
    </xf>
    <xf numFmtId="165" fontId="5" fillId="7" borderId="36" xfId="0" applyNumberFormat="1" applyFont="1" applyFill="1" applyBorder="1" applyAlignment="1">
      <alignment vertical="center"/>
    </xf>
    <xf numFmtId="9" fontId="5" fillId="7" borderId="37" xfId="0" applyNumberFormat="1" applyFont="1" applyFill="1" applyBorder="1" applyAlignment="1">
      <alignment vertical="center"/>
    </xf>
    <xf numFmtId="0" fontId="7" fillId="8" borderId="40" xfId="0" applyFont="1" applyFill="1" applyBorder="1" applyAlignment="1"/>
    <xf numFmtId="0" fontId="7" fillId="2" borderId="20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0" fontId="7" fillId="2" borderId="42" xfId="0" applyFont="1" applyFill="1" applyBorder="1" applyAlignment="1"/>
    <xf numFmtId="0" fontId="7" fillId="2" borderId="43" xfId="0" applyFont="1" applyFill="1" applyBorder="1" applyAlignment="1"/>
    <xf numFmtId="49" fontId="7" fillId="2" borderId="44" xfId="0" applyNumberFormat="1" applyFont="1" applyFill="1" applyBorder="1" applyAlignment="1">
      <alignment vertical="center"/>
    </xf>
    <xf numFmtId="0" fontId="7" fillId="2" borderId="45" xfId="0" applyFont="1" applyFill="1" applyBorder="1" applyAlignment="1"/>
    <xf numFmtId="49" fontId="7" fillId="2" borderId="46" xfId="0" applyNumberFormat="1" applyFont="1" applyFill="1" applyBorder="1" applyAlignment="1">
      <alignment vertical="center"/>
    </xf>
    <xf numFmtId="0" fontId="7" fillId="2" borderId="47" xfId="0" applyFont="1" applyFill="1" applyBorder="1" applyAlignment="1"/>
    <xf numFmtId="0" fontId="7" fillId="2" borderId="48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8" borderId="49" xfId="0" applyFont="1" applyFill="1" applyBorder="1" applyAlignment="1">
      <alignment vertical="center"/>
    </xf>
    <xf numFmtId="49" fontId="5" fillId="7" borderId="50" xfId="0" applyNumberFormat="1" applyFont="1" applyFill="1" applyBorder="1" applyAlignment="1">
      <alignment vertical="center"/>
    </xf>
    <xf numFmtId="0" fontId="5" fillId="7" borderId="51" xfId="0" applyNumberFormat="1" applyFont="1" applyFill="1" applyBorder="1" applyAlignment="1">
      <alignment vertical="center"/>
    </xf>
    <xf numFmtId="0" fontId="5" fillId="7" borderId="52" xfId="0" applyNumberFormat="1" applyFont="1" applyFill="1" applyBorder="1" applyAlignment="1">
      <alignment vertical="center"/>
    </xf>
    <xf numFmtId="165" fontId="5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2" fillId="0" borderId="53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10" fillId="8" borderId="38" xfId="0" applyNumberFormat="1" applyFont="1" applyFill="1" applyBorder="1" applyAlignment="1">
      <alignment vertical="center"/>
    </xf>
    <xf numFmtId="49" fontId="10" fillId="8" borderId="39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49" fontId="15" fillId="3" borderId="53" xfId="0" applyNumberFormat="1" applyFont="1" applyFill="1" applyBorder="1" applyAlignment="1">
      <alignment horizontal="left" vertical="center" wrapText="1"/>
    </xf>
    <xf numFmtId="0" fontId="12" fillId="9" borderId="53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/>
    </xf>
    <xf numFmtId="49" fontId="17" fillId="3" borderId="5" xfId="0" applyNumberFormat="1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left" wrapText="1"/>
    </xf>
    <xf numFmtId="3" fontId="12" fillId="9" borderId="53" xfId="0" applyNumberFormat="1" applyFont="1" applyFill="1" applyBorder="1" applyAlignment="1">
      <alignment horizontal="left"/>
    </xf>
    <xf numFmtId="49" fontId="18" fillId="2" borderId="53" xfId="0" applyNumberFormat="1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17" fontId="12" fillId="9" borderId="53" xfId="0" applyNumberFormat="1" applyFont="1" applyFill="1" applyBorder="1" applyAlignment="1">
      <alignment horizontal="left"/>
    </xf>
    <xf numFmtId="0" fontId="12" fillId="9" borderId="53" xfId="0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17" fontId="12" fillId="0" borderId="53" xfId="0" applyNumberFormat="1" applyFont="1" applyBorder="1" applyAlignment="1">
      <alignment horizontal="left"/>
    </xf>
    <xf numFmtId="49" fontId="18" fillId="2" borderId="5" xfId="0" applyNumberFormat="1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6" fillId="2" borderId="55" xfId="0" applyFont="1" applyFill="1" applyBorder="1" applyAlignment="1">
      <alignment horizontal="left" wrapText="1"/>
    </xf>
    <xf numFmtId="14" fontId="16" fillId="2" borderId="7" xfId="0" applyNumberFormat="1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 wrapText="1"/>
    </xf>
    <xf numFmtId="49" fontId="19" fillId="3" borderId="5" xfId="0" applyNumberFormat="1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/>
    </xf>
    <xf numFmtId="49" fontId="15" fillId="5" borderId="11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3" fontId="12" fillId="0" borderId="53" xfId="0" applyNumberFormat="1" applyFont="1" applyBorder="1" applyAlignment="1">
      <alignment horizontal="left"/>
    </xf>
    <xf numFmtId="3" fontId="13" fillId="0" borderId="53" xfId="0" applyNumberFormat="1" applyFont="1" applyBorder="1" applyAlignment="1">
      <alignment horizontal="left"/>
    </xf>
    <xf numFmtId="49" fontId="20" fillId="3" borderId="5" xfId="0" applyNumberFormat="1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3" fontId="20" fillId="3" borderId="5" xfId="0" applyNumberFormat="1" applyFont="1" applyFill="1" applyBorder="1" applyAlignment="1">
      <alignment horizontal="left" vertical="center"/>
    </xf>
    <xf numFmtId="3" fontId="16" fillId="2" borderId="10" xfId="0" applyNumberFormat="1" applyFont="1" applyFill="1" applyBorder="1" applyAlignment="1">
      <alignment horizontal="left"/>
    </xf>
    <xf numFmtId="49" fontId="15" fillId="5" borderId="13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3" fontId="16" fillId="2" borderId="2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 wrapText="1"/>
    </xf>
    <xf numFmtId="3" fontId="15" fillId="3" borderId="13" xfId="0" applyNumberFormat="1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3" fontId="16" fillId="2" borderId="13" xfId="0" applyNumberFormat="1" applyFont="1" applyFill="1" applyBorder="1" applyAlignment="1">
      <alignment horizontal="left" vertical="center"/>
    </xf>
    <xf numFmtId="49" fontId="17" fillId="3" borderId="13" xfId="0" applyNumberFormat="1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3" fontId="17" fillId="3" borderId="13" xfId="0" applyNumberFormat="1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3" fontId="16" fillId="2" borderId="16" xfId="0" applyNumberFormat="1" applyFont="1" applyFill="1" applyBorder="1" applyAlignment="1">
      <alignment horizontal="left"/>
    </xf>
    <xf numFmtId="49" fontId="15" fillId="3" borderId="11" xfId="0" applyNumberFormat="1" applyFont="1" applyFill="1" applyBorder="1" applyAlignment="1">
      <alignment horizontal="left" vertical="center"/>
    </xf>
    <xf numFmtId="49" fontId="15" fillId="3" borderId="11" xfId="0" applyNumberFormat="1" applyFont="1" applyFill="1" applyBorder="1" applyAlignment="1">
      <alignment horizontal="left" vertical="center" wrapText="1"/>
    </xf>
    <xf numFmtId="3" fontId="15" fillId="3" borderId="11" xfId="0" applyNumberFormat="1" applyFont="1" applyFill="1" applyBorder="1" applyAlignment="1">
      <alignment horizontal="left" vertical="center"/>
    </xf>
    <xf numFmtId="3" fontId="13" fillId="9" borderId="53" xfId="1" applyNumberFormat="1" applyFont="1" applyFill="1" applyBorder="1" applyAlignment="1">
      <alignment horizontal="left"/>
    </xf>
    <xf numFmtId="49" fontId="20" fillId="3" borderId="13" xfId="0" applyNumberFormat="1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3" fontId="20" fillId="3" borderId="13" xfId="0" applyNumberFormat="1" applyFont="1" applyFill="1" applyBorder="1" applyAlignment="1">
      <alignment horizontal="left" vertical="center"/>
    </xf>
    <xf numFmtId="3" fontId="15" fillId="3" borderId="11" xfId="0" applyNumberFormat="1" applyFont="1" applyFill="1" applyBorder="1" applyAlignment="1">
      <alignment horizontal="left" vertical="center" wrapText="1"/>
    </xf>
    <xf numFmtId="3" fontId="13" fillId="9" borderId="53" xfId="0" applyNumberFormat="1" applyFont="1" applyFill="1" applyBorder="1" applyAlignment="1">
      <alignment horizontal="left"/>
    </xf>
    <xf numFmtId="49" fontId="17" fillId="3" borderId="17" xfId="0" applyNumberFormat="1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3" fontId="17" fillId="3" borderId="17" xfId="0" applyNumberFormat="1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/>
    </xf>
    <xf numFmtId="3" fontId="16" fillId="2" borderId="23" xfId="0" applyNumberFormat="1" applyFont="1" applyFill="1" applyBorder="1" applyAlignment="1">
      <alignment horizontal="left"/>
    </xf>
    <xf numFmtId="49" fontId="15" fillId="5" borderId="24" xfId="0" applyNumberFormat="1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left" vertical="center"/>
    </xf>
    <xf numFmtId="3" fontId="15" fillId="5" borderId="26" xfId="0" applyNumberFormat="1" applyFont="1" applyFill="1" applyBorder="1" applyAlignment="1">
      <alignment horizontal="left" vertical="center"/>
    </xf>
    <xf numFmtId="49" fontId="15" fillId="3" borderId="27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3" fontId="15" fillId="3" borderId="28" xfId="0" applyNumberFormat="1" applyFont="1" applyFill="1" applyBorder="1" applyAlignment="1">
      <alignment horizontal="left" vertical="center"/>
    </xf>
    <xf numFmtId="49" fontId="15" fillId="5" borderId="27" xfId="0" applyNumberFormat="1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3" fontId="15" fillId="5" borderId="28" xfId="0" applyNumberFormat="1" applyFont="1" applyFill="1" applyBorder="1" applyAlignment="1">
      <alignment horizontal="left" vertical="center"/>
    </xf>
    <xf numFmtId="49" fontId="15" fillId="5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left" vertical="center"/>
    </xf>
    <xf numFmtId="3" fontId="15" fillId="5" borderId="3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B3" workbookViewId="0">
      <selection activeCell="I37" sqref="I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7"/>
      <c r="C8" s="3"/>
      <c r="D8" s="2"/>
      <c r="E8" s="3"/>
      <c r="F8" s="3"/>
      <c r="G8" s="3"/>
    </row>
    <row r="9" spans="1:7" ht="12" customHeight="1" x14ac:dyDescent="0.25">
      <c r="A9" s="17"/>
      <c r="B9" s="58" t="s">
        <v>0</v>
      </c>
      <c r="C9" s="59" t="s">
        <v>1</v>
      </c>
      <c r="D9" s="60"/>
      <c r="E9" s="61" t="s">
        <v>2</v>
      </c>
      <c r="F9" s="62"/>
      <c r="G9" s="63">
        <v>9</v>
      </c>
    </row>
    <row r="10" spans="1:7" ht="38.25" customHeight="1" x14ac:dyDescent="0.25">
      <c r="A10" s="17"/>
      <c r="B10" s="64" t="s">
        <v>3</v>
      </c>
      <c r="C10" s="65" t="s">
        <v>4</v>
      </c>
      <c r="D10" s="60"/>
      <c r="E10" s="66" t="s">
        <v>5</v>
      </c>
      <c r="F10" s="67"/>
      <c r="G10" s="68">
        <v>44256</v>
      </c>
    </row>
    <row r="11" spans="1:7" ht="18" customHeight="1" x14ac:dyDescent="0.25">
      <c r="A11" s="17"/>
      <c r="B11" s="64" t="s">
        <v>6</v>
      </c>
      <c r="C11" s="69" t="s">
        <v>7</v>
      </c>
      <c r="D11" s="60"/>
      <c r="E11" s="66" t="s">
        <v>8</v>
      </c>
      <c r="F11" s="67"/>
      <c r="G11" s="63">
        <v>160000</v>
      </c>
    </row>
    <row r="12" spans="1:7" ht="11.25" customHeight="1" x14ac:dyDescent="0.25">
      <c r="A12" s="17"/>
      <c r="B12" s="64" t="s">
        <v>9</v>
      </c>
      <c r="C12" s="69" t="s">
        <v>10</v>
      </c>
      <c r="D12" s="60"/>
      <c r="E12" s="70" t="s">
        <v>11</v>
      </c>
      <c r="F12" s="71"/>
      <c r="G12" s="63">
        <f>G9*G11</f>
        <v>1440000</v>
      </c>
    </row>
    <row r="13" spans="1:7" ht="11.25" customHeight="1" x14ac:dyDescent="0.25">
      <c r="A13" s="17"/>
      <c r="B13" s="64" t="s">
        <v>12</v>
      </c>
      <c r="C13" s="69" t="s">
        <v>13</v>
      </c>
      <c r="D13" s="60"/>
      <c r="E13" s="66" t="s">
        <v>14</v>
      </c>
      <c r="F13" s="67"/>
      <c r="G13" s="69" t="s">
        <v>15</v>
      </c>
    </row>
    <row r="14" spans="1:7" ht="13.5" customHeight="1" x14ac:dyDescent="0.25">
      <c r="A14" s="17"/>
      <c r="B14" s="64" t="s">
        <v>16</v>
      </c>
      <c r="C14" s="69" t="s">
        <v>17</v>
      </c>
      <c r="D14" s="60"/>
      <c r="E14" s="66" t="s">
        <v>18</v>
      </c>
      <c r="F14" s="67"/>
      <c r="G14" s="68">
        <v>44228</v>
      </c>
    </row>
    <row r="15" spans="1:7" ht="25.5" customHeight="1" x14ac:dyDescent="0.25">
      <c r="A15" s="17"/>
      <c r="B15" s="64" t="s">
        <v>19</v>
      </c>
      <c r="C15" s="72">
        <v>44228</v>
      </c>
      <c r="D15" s="60"/>
      <c r="E15" s="73" t="s">
        <v>20</v>
      </c>
      <c r="F15" s="74"/>
      <c r="G15" s="50" t="s">
        <v>21</v>
      </c>
    </row>
    <row r="16" spans="1:7" ht="12" customHeight="1" x14ac:dyDescent="0.25">
      <c r="A16" s="2"/>
      <c r="B16" s="75"/>
      <c r="C16" s="76"/>
      <c r="D16" s="77"/>
      <c r="E16" s="78"/>
      <c r="F16" s="78"/>
      <c r="G16" s="79"/>
    </row>
    <row r="17" spans="1:7" ht="12" customHeight="1" x14ac:dyDescent="0.25">
      <c r="A17" s="5"/>
      <c r="B17" s="80" t="s">
        <v>22</v>
      </c>
      <c r="C17" s="81"/>
      <c r="D17" s="81"/>
      <c r="E17" s="81"/>
      <c r="F17" s="81"/>
      <c r="G17" s="81"/>
    </row>
    <row r="18" spans="1:7" ht="12" customHeight="1" x14ac:dyDescent="0.25">
      <c r="A18" s="2"/>
      <c r="B18" s="82"/>
      <c r="C18" s="52"/>
      <c r="D18" s="52"/>
      <c r="E18" s="52"/>
      <c r="F18" s="52"/>
      <c r="G18" s="52"/>
    </row>
    <row r="19" spans="1:7" ht="12" customHeight="1" x14ac:dyDescent="0.25">
      <c r="A19" s="4"/>
      <c r="B19" s="83" t="s">
        <v>23</v>
      </c>
      <c r="C19" s="84"/>
      <c r="D19" s="85"/>
      <c r="E19" s="85"/>
      <c r="F19" s="85"/>
      <c r="G19" s="85"/>
    </row>
    <row r="20" spans="1:7" ht="24" customHeight="1" x14ac:dyDescent="0.25">
      <c r="A20" s="5"/>
      <c r="B20" s="86" t="s">
        <v>24</v>
      </c>
      <c r="C20" s="86" t="s">
        <v>25</v>
      </c>
      <c r="D20" s="86" t="s">
        <v>26</v>
      </c>
      <c r="E20" s="86" t="s">
        <v>27</v>
      </c>
      <c r="F20" s="86" t="s">
        <v>28</v>
      </c>
      <c r="G20" s="86" t="s">
        <v>29</v>
      </c>
    </row>
    <row r="21" spans="1:7" ht="12.75" customHeight="1" x14ac:dyDescent="0.25">
      <c r="A21" s="5"/>
      <c r="B21" s="50" t="s">
        <v>30</v>
      </c>
      <c r="C21" s="50" t="s">
        <v>31</v>
      </c>
      <c r="D21" s="50">
        <v>2</v>
      </c>
      <c r="E21" s="50" t="s">
        <v>32</v>
      </c>
      <c r="F21" s="87">
        <v>14500</v>
      </c>
      <c r="G21" s="88">
        <f>F21*D21</f>
        <v>29000</v>
      </c>
    </row>
    <row r="22" spans="1:7" ht="12.75" customHeight="1" x14ac:dyDescent="0.25">
      <c r="A22" s="5"/>
      <c r="B22" s="50" t="s">
        <v>33</v>
      </c>
      <c r="C22" s="50" t="s">
        <v>31</v>
      </c>
      <c r="D22" s="50">
        <v>0.5</v>
      </c>
      <c r="E22" s="50" t="s">
        <v>34</v>
      </c>
      <c r="F22" s="87">
        <v>14500</v>
      </c>
      <c r="G22" s="88">
        <f>F22*D22</f>
        <v>7250</v>
      </c>
    </row>
    <row r="23" spans="1:7" ht="12.75" customHeight="1" x14ac:dyDescent="0.25">
      <c r="A23" s="5"/>
      <c r="B23" s="50" t="s">
        <v>35</v>
      </c>
      <c r="C23" s="50" t="s">
        <v>31</v>
      </c>
      <c r="D23" s="50">
        <v>2</v>
      </c>
      <c r="E23" s="50" t="s">
        <v>34</v>
      </c>
      <c r="F23" s="87">
        <v>14500</v>
      </c>
      <c r="G23" s="88">
        <f>F23*D23</f>
        <v>29000</v>
      </c>
    </row>
    <row r="24" spans="1:7" ht="12.75" customHeight="1" x14ac:dyDescent="0.25">
      <c r="A24" s="5"/>
      <c r="B24" s="50" t="s">
        <v>36</v>
      </c>
      <c r="C24" s="50" t="s">
        <v>31</v>
      </c>
      <c r="D24" s="50">
        <v>2</v>
      </c>
      <c r="E24" s="50" t="s">
        <v>37</v>
      </c>
      <c r="F24" s="87">
        <v>14500</v>
      </c>
      <c r="G24" s="88">
        <f>F24*D24</f>
        <v>29000</v>
      </c>
    </row>
    <row r="25" spans="1:7" ht="12.75" customHeight="1" x14ac:dyDescent="0.25">
      <c r="A25" s="5"/>
      <c r="B25" s="50" t="s">
        <v>38</v>
      </c>
      <c r="C25" s="50" t="s">
        <v>31</v>
      </c>
      <c r="D25" s="50">
        <v>4</v>
      </c>
      <c r="E25" s="50" t="s">
        <v>39</v>
      </c>
      <c r="F25" s="87">
        <v>14500</v>
      </c>
      <c r="G25" s="88">
        <f>F25*D25</f>
        <v>58000</v>
      </c>
    </row>
    <row r="26" spans="1:7" ht="12.75" customHeight="1" x14ac:dyDescent="0.25">
      <c r="A26" s="5"/>
      <c r="B26" s="89" t="s">
        <v>40</v>
      </c>
      <c r="C26" s="90"/>
      <c r="D26" s="90"/>
      <c r="E26" s="90"/>
      <c r="F26" s="90"/>
      <c r="G26" s="91">
        <f>SUM(G21:G25)</f>
        <v>152250</v>
      </c>
    </row>
    <row r="27" spans="1:7" ht="12" customHeight="1" x14ac:dyDescent="0.25">
      <c r="A27" s="2"/>
      <c r="B27" s="82"/>
      <c r="C27" s="52"/>
      <c r="D27" s="52"/>
      <c r="E27" s="52"/>
      <c r="F27" s="92"/>
      <c r="G27" s="92"/>
    </row>
    <row r="28" spans="1:7" ht="12" customHeight="1" x14ac:dyDescent="0.25">
      <c r="A28" s="4"/>
      <c r="B28" s="93" t="s">
        <v>41</v>
      </c>
      <c r="C28" s="94"/>
      <c r="D28" s="95"/>
      <c r="E28" s="95"/>
      <c r="F28" s="95"/>
      <c r="G28" s="96"/>
    </row>
    <row r="29" spans="1:7" ht="24" customHeight="1" x14ac:dyDescent="0.25">
      <c r="A29" s="4"/>
      <c r="B29" s="97" t="s">
        <v>24</v>
      </c>
      <c r="C29" s="98" t="s">
        <v>25</v>
      </c>
      <c r="D29" s="98" t="s">
        <v>26</v>
      </c>
      <c r="E29" s="97" t="s">
        <v>27</v>
      </c>
      <c r="F29" s="98" t="s">
        <v>28</v>
      </c>
      <c r="G29" s="99" t="s">
        <v>29</v>
      </c>
    </row>
    <row r="30" spans="1:7" ht="12" customHeight="1" x14ac:dyDescent="0.25">
      <c r="A30" s="4"/>
      <c r="B30" s="100"/>
      <c r="C30" s="100"/>
      <c r="D30" s="100"/>
      <c r="E30" s="100"/>
      <c r="F30" s="100"/>
      <c r="G30" s="101"/>
    </row>
    <row r="31" spans="1:7" ht="12" customHeight="1" x14ac:dyDescent="0.25">
      <c r="A31" s="4"/>
      <c r="B31" s="102" t="s">
        <v>42</v>
      </c>
      <c r="C31" s="103"/>
      <c r="D31" s="103"/>
      <c r="E31" s="103"/>
      <c r="F31" s="103"/>
      <c r="G31" s="104"/>
    </row>
    <row r="32" spans="1:7" ht="12" customHeight="1" x14ac:dyDescent="0.25">
      <c r="A32" s="2"/>
      <c r="B32" s="105"/>
      <c r="C32" s="106"/>
      <c r="D32" s="106"/>
      <c r="E32" s="106"/>
      <c r="F32" s="107"/>
      <c r="G32" s="107"/>
    </row>
    <row r="33" spans="1:11" ht="12" customHeight="1" x14ac:dyDescent="0.25">
      <c r="A33" s="4"/>
      <c r="B33" s="93" t="s">
        <v>43</v>
      </c>
      <c r="C33" s="94"/>
      <c r="D33" s="95"/>
      <c r="E33" s="95"/>
      <c r="F33" s="95"/>
      <c r="G33" s="96"/>
    </row>
    <row r="34" spans="1:11" ht="24" customHeight="1" x14ac:dyDescent="0.25">
      <c r="A34" s="4"/>
      <c r="B34" s="108" t="s">
        <v>24</v>
      </c>
      <c r="C34" s="108" t="s">
        <v>25</v>
      </c>
      <c r="D34" s="108" t="s">
        <v>26</v>
      </c>
      <c r="E34" s="108" t="s">
        <v>27</v>
      </c>
      <c r="F34" s="109" t="s">
        <v>28</v>
      </c>
      <c r="G34" s="110" t="s">
        <v>29</v>
      </c>
    </row>
    <row r="35" spans="1:11" ht="12.75" customHeight="1" x14ac:dyDescent="0.25">
      <c r="A35" s="5"/>
      <c r="B35" s="50" t="s">
        <v>44</v>
      </c>
      <c r="C35" s="50" t="s">
        <v>45</v>
      </c>
      <c r="D35" s="50">
        <v>0.125</v>
      </c>
      <c r="E35" s="50" t="s">
        <v>46</v>
      </c>
      <c r="F35" s="87">
        <v>200000</v>
      </c>
      <c r="G35" s="111">
        <f>D35*F35</f>
        <v>25000</v>
      </c>
    </row>
    <row r="36" spans="1:11" ht="12.75" customHeight="1" x14ac:dyDescent="0.25">
      <c r="A36" s="5"/>
      <c r="B36" s="50" t="s">
        <v>47</v>
      </c>
      <c r="C36" s="50" t="s">
        <v>45</v>
      </c>
      <c r="D36" s="50">
        <v>0.25</v>
      </c>
      <c r="E36" s="50" t="s">
        <v>46</v>
      </c>
      <c r="F36" s="87">
        <v>200000</v>
      </c>
      <c r="G36" s="111">
        <f>D36*F36</f>
        <v>50000</v>
      </c>
    </row>
    <row r="37" spans="1:11" ht="12.75" customHeight="1" x14ac:dyDescent="0.25">
      <c r="A37" s="5"/>
      <c r="B37" s="50" t="s">
        <v>48</v>
      </c>
      <c r="C37" s="50" t="s">
        <v>45</v>
      </c>
      <c r="D37" s="50">
        <v>0.5</v>
      </c>
      <c r="E37" s="50" t="s">
        <v>49</v>
      </c>
      <c r="F37" s="87">
        <v>440000</v>
      </c>
      <c r="G37" s="111">
        <f>D37*F37</f>
        <v>220000</v>
      </c>
    </row>
    <row r="38" spans="1:11" ht="12.75" customHeight="1" x14ac:dyDescent="0.25">
      <c r="A38" s="4"/>
      <c r="B38" s="112" t="s">
        <v>50</v>
      </c>
      <c r="C38" s="113"/>
      <c r="D38" s="113"/>
      <c r="E38" s="113"/>
      <c r="F38" s="113"/>
      <c r="G38" s="114">
        <f>SUM(G35:G37)</f>
        <v>295000</v>
      </c>
    </row>
    <row r="39" spans="1:11" ht="12" customHeight="1" x14ac:dyDescent="0.25">
      <c r="A39" s="2"/>
      <c r="B39" s="105"/>
      <c r="C39" s="106"/>
      <c r="D39" s="106"/>
      <c r="E39" s="106"/>
      <c r="F39" s="107"/>
      <c r="G39" s="107"/>
    </row>
    <row r="40" spans="1:11" ht="12" customHeight="1" x14ac:dyDescent="0.25">
      <c r="A40" s="4"/>
      <c r="B40" s="93" t="s">
        <v>51</v>
      </c>
      <c r="C40" s="94"/>
      <c r="D40" s="95"/>
      <c r="E40" s="95"/>
      <c r="F40" s="95"/>
      <c r="G40" s="96"/>
    </row>
    <row r="41" spans="1:11" ht="24" customHeight="1" x14ac:dyDescent="0.25">
      <c r="A41" s="4"/>
      <c r="B41" s="109" t="s">
        <v>52</v>
      </c>
      <c r="C41" s="109" t="s">
        <v>53</v>
      </c>
      <c r="D41" s="109" t="s">
        <v>54</v>
      </c>
      <c r="E41" s="109" t="s">
        <v>27</v>
      </c>
      <c r="F41" s="109" t="s">
        <v>28</v>
      </c>
      <c r="G41" s="115" t="s">
        <v>29</v>
      </c>
      <c r="K41" s="49"/>
    </row>
    <row r="42" spans="1:11" ht="12.75" customHeight="1" x14ac:dyDescent="0.25">
      <c r="A42" s="5"/>
      <c r="B42" s="51" t="s">
        <v>55</v>
      </c>
      <c r="C42" s="50"/>
      <c r="D42" s="50"/>
      <c r="E42" s="50"/>
      <c r="F42" s="87"/>
      <c r="G42" s="116"/>
      <c r="K42" s="49"/>
    </row>
    <row r="43" spans="1:11" ht="12.75" customHeight="1" x14ac:dyDescent="0.25">
      <c r="A43" s="5"/>
      <c r="B43" s="50" t="s">
        <v>56</v>
      </c>
      <c r="C43" s="50" t="s">
        <v>57</v>
      </c>
      <c r="D43" s="50">
        <v>100</v>
      </c>
      <c r="E43" s="50" t="s">
        <v>58</v>
      </c>
      <c r="F43" s="87">
        <v>3000</v>
      </c>
      <c r="G43" s="116">
        <f>F43*D43</f>
        <v>300000</v>
      </c>
    </row>
    <row r="44" spans="1:11" ht="12.75" customHeight="1" x14ac:dyDescent="0.25">
      <c r="A44" s="5"/>
      <c r="B44" s="51" t="s">
        <v>59</v>
      </c>
      <c r="C44" s="50"/>
      <c r="D44" s="50"/>
      <c r="E44" s="50"/>
      <c r="F44" s="87"/>
      <c r="G44" s="116"/>
    </row>
    <row r="45" spans="1:11" ht="12.75" customHeight="1" x14ac:dyDescent="0.25">
      <c r="A45" s="5"/>
      <c r="B45" s="50" t="s">
        <v>60</v>
      </c>
      <c r="C45" s="50" t="s">
        <v>57</v>
      </c>
      <c r="D45" s="50">
        <v>200</v>
      </c>
      <c r="E45" s="50" t="s">
        <v>61</v>
      </c>
      <c r="F45" s="87">
        <v>471</v>
      </c>
      <c r="G45" s="116">
        <f>F45*D45</f>
        <v>94200</v>
      </c>
    </row>
    <row r="46" spans="1:11" ht="12.75" customHeight="1" x14ac:dyDescent="0.25">
      <c r="A46" s="5"/>
      <c r="B46" s="51" t="s">
        <v>62</v>
      </c>
      <c r="C46" s="50"/>
      <c r="D46" s="50"/>
      <c r="E46" s="50"/>
      <c r="F46" s="87"/>
      <c r="G46" s="116"/>
    </row>
    <row r="47" spans="1:11" ht="12.75" customHeight="1" x14ac:dyDescent="0.25">
      <c r="A47" s="5"/>
      <c r="B47" s="50" t="s">
        <v>63</v>
      </c>
      <c r="C47" s="50" t="s">
        <v>64</v>
      </c>
      <c r="D47" s="50">
        <v>100</v>
      </c>
      <c r="E47" s="50" t="s">
        <v>61</v>
      </c>
      <c r="F47" s="87">
        <v>15</v>
      </c>
      <c r="G47" s="116">
        <f>F47*D47</f>
        <v>1500</v>
      </c>
    </row>
    <row r="48" spans="1:11" ht="12.75" customHeight="1" x14ac:dyDescent="0.25">
      <c r="A48" s="5"/>
      <c r="B48" s="51" t="s">
        <v>65</v>
      </c>
      <c r="C48" s="50"/>
      <c r="D48" s="50"/>
      <c r="E48" s="50"/>
      <c r="F48" s="87"/>
      <c r="G48" s="116"/>
    </row>
    <row r="49" spans="1:8" ht="12.75" customHeight="1" x14ac:dyDescent="0.25">
      <c r="A49" s="5"/>
      <c r="B49" s="50" t="s">
        <v>66</v>
      </c>
      <c r="C49" s="50" t="s">
        <v>25</v>
      </c>
      <c r="D49" s="50">
        <v>2</v>
      </c>
      <c r="E49" s="50" t="s">
        <v>67</v>
      </c>
      <c r="F49" s="87">
        <v>2862.2000000000003</v>
      </c>
      <c r="G49" s="116">
        <f>F49*D49</f>
        <v>5724.4000000000005</v>
      </c>
    </row>
    <row r="50" spans="1:8" ht="12.75" customHeight="1" x14ac:dyDescent="0.25">
      <c r="A50" s="5"/>
      <c r="B50" s="50" t="s">
        <v>68</v>
      </c>
      <c r="C50" s="50" t="s">
        <v>25</v>
      </c>
      <c r="D50" s="50">
        <v>18</v>
      </c>
      <c r="E50" s="50" t="s">
        <v>67</v>
      </c>
      <c r="F50" s="87">
        <v>150</v>
      </c>
      <c r="G50" s="116">
        <f>F50*D50</f>
        <v>2700</v>
      </c>
    </row>
    <row r="51" spans="1:8" ht="13.5" customHeight="1" x14ac:dyDescent="0.25">
      <c r="A51" s="4"/>
      <c r="B51" s="102" t="s">
        <v>69</v>
      </c>
      <c r="C51" s="103"/>
      <c r="D51" s="103"/>
      <c r="E51" s="103"/>
      <c r="F51" s="103"/>
      <c r="G51" s="104">
        <f>SUM(G42:G50)</f>
        <v>404124.4</v>
      </c>
    </row>
    <row r="52" spans="1:8" ht="12" customHeight="1" x14ac:dyDescent="0.25">
      <c r="A52" s="2"/>
      <c r="B52" s="105"/>
      <c r="C52" s="106"/>
      <c r="D52" s="106"/>
      <c r="E52" s="106"/>
      <c r="F52" s="107"/>
      <c r="G52" s="107"/>
    </row>
    <row r="53" spans="1:8" ht="12" customHeight="1" x14ac:dyDescent="0.25">
      <c r="A53" s="4"/>
      <c r="B53" s="93" t="s">
        <v>65</v>
      </c>
      <c r="C53" s="94"/>
      <c r="D53" s="95"/>
      <c r="E53" s="95"/>
      <c r="F53" s="95"/>
      <c r="G53" s="96"/>
    </row>
    <row r="54" spans="1:8" ht="24" customHeight="1" x14ac:dyDescent="0.25">
      <c r="A54" s="4"/>
      <c r="B54" s="108" t="s">
        <v>70</v>
      </c>
      <c r="C54" s="109" t="s">
        <v>53</v>
      </c>
      <c r="D54" s="109" t="s">
        <v>54</v>
      </c>
      <c r="E54" s="108" t="s">
        <v>27</v>
      </c>
      <c r="F54" s="109" t="s">
        <v>28</v>
      </c>
      <c r="G54" s="110" t="s">
        <v>29</v>
      </c>
    </row>
    <row r="55" spans="1:8" ht="12.75" customHeight="1" x14ac:dyDescent="0.25">
      <c r="A55" s="5"/>
      <c r="B55" s="53" t="s">
        <v>71</v>
      </c>
      <c r="C55" s="53" t="s">
        <v>25</v>
      </c>
      <c r="D55" s="53">
        <v>1</v>
      </c>
      <c r="E55" s="50" t="s">
        <v>67</v>
      </c>
      <c r="F55" s="88">
        <v>60000</v>
      </c>
      <c r="G55" s="87">
        <v>60000</v>
      </c>
    </row>
    <row r="56" spans="1:8" ht="13.5" customHeight="1" x14ac:dyDescent="0.25">
      <c r="A56" s="4"/>
      <c r="B56" s="117" t="s">
        <v>72</v>
      </c>
      <c r="C56" s="118"/>
      <c r="D56" s="118"/>
      <c r="E56" s="118"/>
      <c r="F56" s="118"/>
      <c r="G56" s="119">
        <f>SUM(G55:G55)</f>
        <v>60000</v>
      </c>
    </row>
    <row r="57" spans="1:8" ht="12" customHeight="1" x14ac:dyDescent="0.25">
      <c r="A57" s="2"/>
      <c r="B57" s="120"/>
      <c r="C57" s="120"/>
      <c r="D57" s="120"/>
      <c r="E57" s="120"/>
      <c r="F57" s="121"/>
      <c r="G57" s="121"/>
    </row>
    <row r="58" spans="1:8" ht="12" customHeight="1" x14ac:dyDescent="0.25">
      <c r="A58" s="17"/>
      <c r="B58" s="122" t="s">
        <v>73</v>
      </c>
      <c r="C58" s="123"/>
      <c r="D58" s="123"/>
      <c r="E58" s="123"/>
      <c r="F58" s="123"/>
      <c r="G58" s="124">
        <f>G26+G38+G51+G56</f>
        <v>911374.4</v>
      </c>
    </row>
    <row r="59" spans="1:8" ht="12" customHeight="1" x14ac:dyDescent="0.25">
      <c r="A59" s="17"/>
      <c r="B59" s="125" t="s">
        <v>74</v>
      </c>
      <c r="C59" s="126"/>
      <c r="D59" s="126"/>
      <c r="E59" s="126"/>
      <c r="F59" s="126"/>
      <c r="G59" s="127">
        <f>G58*0.05</f>
        <v>45568.72</v>
      </c>
    </row>
    <row r="60" spans="1:8" ht="12" customHeight="1" x14ac:dyDescent="0.25">
      <c r="A60" s="17"/>
      <c r="B60" s="128" t="s">
        <v>75</v>
      </c>
      <c r="C60" s="129"/>
      <c r="D60" s="129"/>
      <c r="E60" s="129"/>
      <c r="F60" s="129"/>
      <c r="G60" s="130">
        <f>G59+G58</f>
        <v>956943.12</v>
      </c>
    </row>
    <row r="61" spans="1:8" ht="12" customHeight="1" x14ac:dyDescent="0.25">
      <c r="A61" s="17"/>
      <c r="B61" s="125" t="s">
        <v>76</v>
      </c>
      <c r="C61" s="126"/>
      <c r="D61" s="126"/>
      <c r="E61" s="126"/>
      <c r="F61" s="126"/>
      <c r="G61" s="127">
        <f>G12</f>
        <v>1440000</v>
      </c>
    </row>
    <row r="62" spans="1:8" ht="12" customHeight="1" x14ac:dyDescent="0.25">
      <c r="A62" s="17"/>
      <c r="B62" s="131" t="s">
        <v>77</v>
      </c>
      <c r="C62" s="132"/>
      <c r="D62" s="132"/>
      <c r="E62" s="132"/>
      <c r="F62" s="132"/>
      <c r="G62" s="133">
        <f>G61-G60</f>
        <v>483056.88</v>
      </c>
      <c r="H62" s="54"/>
    </row>
    <row r="63" spans="1:8" ht="12" customHeight="1" x14ac:dyDescent="0.25">
      <c r="A63" s="17"/>
      <c r="B63" s="18" t="s">
        <v>78</v>
      </c>
      <c r="C63" s="19"/>
      <c r="D63" s="19"/>
      <c r="E63" s="19"/>
      <c r="F63" s="19"/>
      <c r="G63" s="14"/>
    </row>
    <row r="64" spans="1:8" ht="12.75" customHeight="1" thickBot="1" x14ac:dyDescent="0.3">
      <c r="A64" s="17"/>
      <c r="B64" s="20"/>
      <c r="C64" s="19"/>
      <c r="D64" s="19"/>
      <c r="E64" s="19"/>
      <c r="F64" s="19"/>
      <c r="G64" s="14"/>
    </row>
    <row r="65" spans="1:7" ht="12" customHeight="1" x14ac:dyDescent="0.25">
      <c r="A65" s="17"/>
      <c r="B65" s="32" t="s">
        <v>79</v>
      </c>
      <c r="C65" s="33"/>
      <c r="D65" s="33"/>
      <c r="E65" s="33"/>
      <c r="F65" s="34"/>
      <c r="G65" s="14"/>
    </row>
    <row r="66" spans="1:7" ht="12" customHeight="1" x14ac:dyDescent="0.25">
      <c r="A66" s="17"/>
      <c r="B66" s="35" t="s">
        <v>80</v>
      </c>
      <c r="C66" s="16"/>
      <c r="D66" s="16"/>
      <c r="E66" s="16"/>
      <c r="F66" s="36"/>
      <c r="G66" s="14"/>
    </row>
    <row r="67" spans="1:7" ht="12" customHeight="1" x14ac:dyDescent="0.25">
      <c r="A67" s="17"/>
      <c r="B67" s="35" t="s">
        <v>81</v>
      </c>
      <c r="C67" s="16"/>
      <c r="D67" s="16"/>
      <c r="E67" s="16"/>
      <c r="F67" s="36"/>
      <c r="G67" s="14"/>
    </row>
    <row r="68" spans="1:7" ht="12" customHeight="1" x14ac:dyDescent="0.25">
      <c r="A68" s="17"/>
      <c r="B68" s="35" t="s">
        <v>82</v>
      </c>
      <c r="C68" s="16"/>
      <c r="D68" s="16"/>
      <c r="E68" s="16"/>
      <c r="F68" s="36"/>
      <c r="G68" s="14"/>
    </row>
    <row r="69" spans="1:7" ht="12" customHeight="1" x14ac:dyDescent="0.25">
      <c r="A69" s="17"/>
      <c r="B69" s="35" t="s">
        <v>83</v>
      </c>
      <c r="C69" s="16"/>
      <c r="D69" s="16"/>
      <c r="E69" s="16"/>
      <c r="F69" s="36"/>
      <c r="G69" s="14"/>
    </row>
    <row r="70" spans="1:7" ht="12" customHeight="1" x14ac:dyDescent="0.25">
      <c r="A70" s="17"/>
      <c r="B70" s="35" t="s">
        <v>84</v>
      </c>
      <c r="C70" s="16"/>
      <c r="D70" s="16"/>
      <c r="E70" s="16"/>
      <c r="F70" s="36"/>
      <c r="G70" s="14"/>
    </row>
    <row r="71" spans="1:7" ht="12.75" customHeight="1" thickBot="1" x14ac:dyDescent="0.3">
      <c r="A71" s="17"/>
      <c r="B71" s="37" t="s">
        <v>85</v>
      </c>
      <c r="C71" s="38"/>
      <c r="D71" s="38"/>
      <c r="E71" s="38"/>
      <c r="F71" s="39"/>
      <c r="G71" s="14"/>
    </row>
    <row r="72" spans="1:7" ht="12.75" customHeight="1" x14ac:dyDescent="0.25">
      <c r="A72" s="17"/>
      <c r="B72" s="30"/>
      <c r="C72" s="16"/>
      <c r="D72" s="16"/>
      <c r="E72" s="16"/>
      <c r="F72" s="16"/>
      <c r="G72" s="14"/>
    </row>
    <row r="73" spans="1:7" ht="15" customHeight="1" thickBot="1" x14ac:dyDescent="0.3">
      <c r="A73" s="17"/>
      <c r="B73" s="55" t="s">
        <v>86</v>
      </c>
      <c r="C73" s="56"/>
      <c r="D73" s="29"/>
      <c r="E73" s="7"/>
      <c r="F73" s="7"/>
      <c r="G73" s="14"/>
    </row>
    <row r="74" spans="1:7" ht="12" customHeight="1" x14ac:dyDescent="0.25">
      <c r="A74" s="17"/>
      <c r="B74" s="22" t="s">
        <v>70</v>
      </c>
      <c r="C74" s="8" t="s">
        <v>87</v>
      </c>
      <c r="D74" s="23" t="s">
        <v>88</v>
      </c>
      <c r="E74" s="7"/>
      <c r="F74" s="7"/>
      <c r="G74" s="14"/>
    </row>
    <row r="75" spans="1:7" ht="12" customHeight="1" x14ac:dyDescent="0.25">
      <c r="A75" s="17"/>
      <c r="B75" s="24" t="s">
        <v>89</v>
      </c>
      <c r="C75" s="9">
        <v>152250</v>
      </c>
      <c r="D75" s="25">
        <f>(C75/C81)</f>
        <v>0.15910038528940595</v>
      </c>
      <c r="E75" s="7"/>
      <c r="F75" s="7"/>
      <c r="G75" s="14"/>
    </row>
    <row r="76" spans="1:7" ht="12" customHeight="1" x14ac:dyDescent="0.25">
      <c r="A76" s="17"/>
      <c r="B76" s="24" t="s">
        <v>90</v>
      </c>
      <c r="C76" s="10">
        <v>0</v>
      </c>
      <c r="D76" s="25">
        <v>0</v>
      </c>
      <c r="E76" s="7"/>
      <c r="F76" s="7"/>
      <c r="G76" s="14"/>
    </row>
    <row r="77" spans="1:7" ht="12" customHeight="1" x14ac:dyDescent="0.25">
      <c r="A77" s="17"/>
      <c r="B77" s="24" t="s">
        <v>91</v>
      </c>
      <c r="C77" s="9">
        <v>295000</v>
      </c>
      <c r="D77" s="25">
        <f>(C77/C81)</f>
        <v>0.30827332453448114</v>
      </c>
      <c r="E77" s="7"/>
      <c r="F77" s="7"/>
      <c r="G77" s="14"/>
    </row>
    <row r="78" spans="1:7" ht="12" customHeight="1" x14ac:dyDescent="0.25">
      <c r="A78" s="17"/>
      <c r="B78" s="24" t="s">
        <v>52</v>
      </c>
      <c r="C78" s="9">
        <v>404124</v>
      </c>
      <c r="D78" s="25">
        <f>(C78/C81)</f>
        <v>0.42230728475990731</v>
      </c>
      <c r="E78" s="7"/>
      <c r="F78" s="7"/>
      <c r="G78" s="14"/>
    </row>
    <row r="79" spans="1:7" ht="12" customHeight="1" x14ac:dyDescent="0.25">
      <c r="A79" s="17"/>
      <c r="B79" s="24" t="s">
        <v>92</v>
      </c>
      <c r="C79" s="11">
        <v>60000</v>
      </c>
      <c r="D79" s="25">
        <f>(C79/C81)</f>
        <v>6.26996592273521E-2</v>
      </c>
      <c r="E79" s="13"/>
      <c r="F79" s="13"/>
      <c r="G79" s="14"/>
    </row>
    <row r="80" spans="1:7" ht="12" customHeight="1" x14ac:dyDescent="0.25">
      <c r="A80" s="17"/>
      <c r="B80" s="24" t="s">
        <v>93</v>
      </c>
      <c r="C80" s="11">
        <v>45569</v>
      </c>
      <c r="D80" s="25">
        <f>(C80/C81)</f>
        <v>4.7619346188853461E-2</v>
      </c>
      <c r="E80" s="13"/>
      <c r="F80" s="13"/>
      <c r="G80" s="14"/>
    </row>
    <row r="81" spans="1:7" ht="12.75" customHeight="1" thickBot="1" x14ac:dyDescent="0.3">
      <c r="A81" s="17"/>
      <c r="B81" s="26" t="s">
        <v>94</v>
      </c>
      <c r="C81" s="27">
        <f>SUM(C75:C80)</f>
        <v>956943</v>
      </c>
      <c r="D81" s="28">
        <f>SUM(D75:D80)</f>
        <v>1</v>
      </c>
      <c r="E81" s="13"/>
      <c r="F81" s="13"/>
      <c r="G81" s="14"/>
    </row>
    <row r="82" spans="1:7" ht="12" customHeight="1" x14ac:dyDescent="0.25">
      <c r="A82" s="17"/>
      <c r="B82" s="20"/>
      <c r="C82" s="19"/>
      <c r="D82" s="19"/>
      <c r="E82" s="19"/>
      <c r="F82" s="19"/>
      <c r="G82" s="14"/>
    </row>
    <row r="83" spans="1:7" ht="12.75" customHeight="1" x14ac:dyDescent="0.25">
      <c r="A83" s="17"/>
      <c r="B83" s="21"/>
      <c r="C83" s="19"/>
      <c r="D83" s="19"/>
      <c r="E83" s="19"/>
      <c r="F83" s="19"/>
      <c r="G83" s="14"/>
    </row>
    <row r="84" spans="1:7" ht="12" customHeight="1" thickBot="1" x14ac:dyDescent="0.3">
      <c r="A84" s="6"/>
      <c r="B84" s="41"/>
      <c r="C84" s="42" t="s">
        <v>95</v>
      </c>
      <c r="D84" s="43"/>
      <c r="E84" s="44"/>
      <c r="F84" s="12"/>
      <c r="G84" s="14"/>
    </row>
    <row r="85" spans="1:7" ht="12" customHeight="1" x14ac:dyDescent="0.25">
      <c r="A85" s="17"/>
      <c r="B85" s="45" t="s">
        <v>96</v>
      </c>
      <c r="C85" s="46">
        <v>8</v>
      </c>
      <c r="D85" s="46">
        <v>9</v>
      </c>
      <c r="E85" s="47">
        <v>10</v>
      </c>
      <c r="F85" s="40"/>
      <c r="G85" s="15"/>
    </row>
    <row r="86" spans="1:7" ht="12.75" customHeight="1" thickBot="1" x14ac:dyDescent="0.3">
      <c r="A86" s="17"/>
      <c r="B86" s="26" t="s">
        <v>97</v>
      </c>
      <c r="C86" s="27">
        <f>(G60/C85)</f>
        <v>119617.89</v>
      </c>
      <c r="D86" s="27">
        <f>(G60/D85)</f>
        <v>106327.01333333334</v>
      </c>
      <c r="E86" s="48">
        <f>(G60/E85)</f>
        <v>95694.312000000005</v>
      </c>
      <c r="F86" s="40"/>
      <c r="G86" s="15"/>
    </row>
    <row r="87" spans="1:7" ht="15.6" customHeight="1" x14ac:dyDescent="0.25">
      <c r="A87" s="17"/>
      <c r="B87" s="31" t="s">
        <v>98</v>
      </c>
      <c r="C87" s="16"/>
      <c r="D87" s="16"/>
      <c r="E87" s="16"/>
      <c r="F87" s="16"/>
      <c r="G87" s="1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2021-04-04T01:09:36Z</dcterms:modified>
  <cp:category/>
  <cp:contentStatus/>
</cp:coreProperties>
</file>