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Apícola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<sst xmlns="http://schemas.openxmlformats.org/spreadsheetml/2006/main" count="120" uniqueCount="91">
  <si>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RUBRO O CULTIVO</t>
  </si>
  <si>
    <t>RENDIMIENTO (kg/COLMENA)</t>
  </si>
  <si>
    <t>TIPO</t>
  </si>
  <si>
    <t>FECHA ESTIMADA  PRECIO VENTA</t>
  </si>
  <si>
    <t>Dic-Mar</t>
  </si>
  <si>
    <t>NIVEL TECNOLÓGICO</t>
  </si>
  <si>
    <t>MEDIO</t>
  </si>
  <si>
    <t>PRECIO ESPERADO ($/kg)</t>
  </si>
  <si>
    <t>REGIÓN</t>
  </si>
  <si>
    <t>DE LOS RIOS</t>
  </si>
  <si>
    <t>INGRESO ESPERADO, CON IVA ($)</t>
  </si>
  <si>
    <t>ÁREA</t>
  </si>
  <si>
    <t>DESTINO PRODUCCIÓN</t>
  </si>
  <si>
    <t>MERCADO LOCAL</t>
  </si>
  <si>
    <t>COMUNA/LOCALIDAD</t>
  </si>
  <si>
    <t>FECHA DE COSECHA</t>
  </si>
  <si>
    <t>FECHA PRECIO INSUMOS</t>
  </si>
  <si>
    <t>CONTINGENCIA</t>
  </si>
  <si>
    <t>COSTOS DIRECTOS DE PRODUCCIÓN POR COLMENA (INCLUYE IVA)</t>
  </si>
  <si>
    <t>MANO DE OBRA</t>
  </si>
  <si>
    <t>Labores</t>
  </si>
  <si>
    <t>Unidad</t>
  </si>
  <si>
    <t>N° Jornadas</t>
  </si>
  <si>
    <t>Época</t>
  </si>
  <si>
    <t xml:space="preserve"> Precio Unitario ($) </t>
  </si>
  <si>
    <t xml:space="preserve"> Sub Total ($) </t>
  </si>
  <si>
    <t>Preparación colmena</t>
  </si>
  <si>
    <t>JH</t>
  </si>
  <si>
    <t>Jun-Ago</t>
  </si>
  <si>
    <t>Aplicación programa alimentación</t>
  </si>
  <si>
    <t>julio</t>
  </si>
  <si>
    <t>Aplicación programa sanitario</t>
  </si>
  <si>
    <t>Noviembre</t>
  </si>
  <si>
    <t>Cosecha</t>
  </si>
  <si>
    <t>Sep-Mar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</si>
  <si>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</si>
  <si>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</si>
  <si>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</si>
  <si>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</si>
  <si>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</si>
  <si>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</si>
  <si>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</si>
  <si>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</si>
  <si>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</si>
  <si>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</si>
  <si>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Energéticos (azucar granulada-fructosa)</t>
  </si>
  <si>
    <t>Kg</t>
  </si>
  <si>
    <t>Abr-Sep</t>
  </si>
  <si>
    <t>Proteico - Aminoácidos (polen, prolotorL, levadura de cerveza y otros</t>
  </si>
  <si>
    <t>ACARICIDAS</t>
  </si>
  <si>
    <t>Bayvarol, verostop, otro)</t>
  </si>
  <si>
    <t>tira</t>
  </si>
  <si>
    <t>Primavera-otoño</t>
  </si>
  <si>
    <t>FUNGICIDA</t>
  </si>
  <si>
    <t>Fumagilina</t>
  </si>
  <si>
    <t>gr</t>
  </si>
  <si>
    <t>Primavera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</si>
  <si>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</si>
  <si>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</si>
  <si>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</si>
  <si>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</si>
  <si>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</si>
  <si>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</si>
  <si>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</si>
  <si>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</si>
  <si>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</si>
  <si>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Fuente: INDAP</t>
  </si>
  <si>
    <t>Notas: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</si>
  <si>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</si>
  <si>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</si>
  <si>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</t>
  </si>
  <si>
    <t>4. Los insumos aplicados (tipo y dosis) están referidos al  Área en particular</t>
  </si>
  <si>
    <t>5. El costo de la maquinaria incluye costo del operador, combustible y  arriendo de la maquinaria propiamente tal</t>
  </si>
  <si>
    <t>6. El costo de la mano de obra incluye impuestos e  imposiciones</t>
  </si>
  <si>
    <t>MIEL</t>
  </si>
  <si>
    <t>MULTIFLORA</t>
  </si>
  <si>
    <t>FUTRONO</t>
  </si>
  <si>
    <t>HELADAS/SEQUIA /INCENDIOS</t>
  </si>
  <si>
    <t>COMPOSICION COSTOS DE PRODUCCION</t>
  </si>
  <si>
    <t>%</t>
  </si>
  <si>
    <t>Mano de obra</t>
  </si>
  <si>
    <t>Imprevistos</t>
  </si>
  <si>
    <t>ESCENARIOS COSTO UNITARIO  ($/qqm)</t>
  </si>
  <si>
    <t>(*): Este valor representa el valor mìnimo de venta del producto</t>
  </si>
  <si>
    <t>$/colmena</t>
  </si>
  <si>
    <t>COSTO /colmena.</t>
  </si>
  <si>
    <t>Rendimiento (kg/colmena)</t>
  </si>
  <si>
    <t>Costo unitario ($/comena) (*)</t>
  </si>
  <si>
    <t>Jornadas Animales</t>
  </si>
  <si>
    <t>Maquinarias</t>
  </si>
  <si>
    <t>Otros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</si>
</sst>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_-;\-* #,##0_-;_-* &quot;-&quot;??_-;_-@_-"/>
    <numFmt numFmtId="175" formatCode="&quot; &quot;* #,##0&quot; &quot;;&quot; &quot;* &quot;-&quot;#,##0&quot; &quot;;&quot; &quot;* &quot;- 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b/>
      <i/>
      <sz val="7"/>
      <color indexed="8"/>
      <name val="Calibri"/>
      <family val="2"/>
    </font>
    <font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7"/>
      <color indexed="9"/>
      <name val="Calibri"/>
      <family val="2"/>
    </font>
    <font>
      <sz val="7"/>
      <color indexed="9"/>
      <name val="Calibri"/>
      <family val="2"/>
    </font>
    <font>
      <b/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i/>
      <sz val="9"/>
      <color indexed="9"/>
      <name val="Calibri"/>
      <family val="2"/>
    </font>
    <font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alibri"/>
      <family val="2"/>
    </font>
    <font>
      <b/>
      <sz val="7"/>
      <color theme="0"/>
      <name val="Calibri"/>
      <family val="2"/>
    </font>
    <font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CB3B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891C"/>
        <bgColor indexed="64"/>
      </patternFill>
    </fill>
    <fill>
      <patternFill patternType="solid">
        <fgColor theme="8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/>
      <right style="thin"/>
      <top style="thin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4" fontId="2" fillId="0" borderId="0" xfId="47" applyNumberFormat="1" applyFont="1" applyBorder="1" applyAlignment="1">
      <alignment vertical="center"/>
    </xf>
    <xf numFmtId="174" fontId="2" fillId="0" borderId="0" xfId="47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4" fontId="2" fillId="0" borderId="10" xfId="47" applyNumberFormat="1" applyFont="1" applyBorder="1" applyAlignment="1">
      <alignment vertical="center"/>
    </xf>
    <xf numFmtId="49" fontId="9" fillId="33" borderId="11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vertical="center"/>
    </xf>
    <xf numFmtId="9" fontId="2" fillId="33" borderId="13" xfId="0" applyNumberFormat="1" applyFont="1" applyFill="1" applyBorder="1" applyAlignment="1">
      <alignment/>
    </xf>
    <xf numFmtId="175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/>
    </xf>
    <xf numFmtId="174" fontId="8" fillId="35" borderId="10" xfId="47" applyNumberFormat="1" applyFont="1" applyFill="1" applyBorder="1" applyAlignment="1">
      <alignment vertical="center"/>
    </xf>
    <xf numFmtId="0" fontId="53" fillId="36" borderId="14" xfId="0" applyFont="1" applyFill="1" applyBorder="1" applyAlignment="1">
      <alignment horizontal="center"/>
    </xf>
    <xf numFmtId="49" fontId="9" fillId="37" borderId="15" xfId="0" applyNumberFormat="1" applyFont="1" applyFill="1" applyBorder="1" applyAlignment="1">
      <alignment vertical="center"/>
    </xf>
    <xf numFmtId="49" fontId="9" fillId="37" borderId="16" xfId="0" applyNumberFormat="1" applyFont="1" applyFill="1" applyBorder="1" applyAlignment="1">
      <alignment vertical="center"/>
    </xf>
    <xf numFmtId="49" fontId="2" fillId="37" borderId="17" xfId="0" applyNumberFormat="1" applyFont="1" applyFill="1" applyBorder="1" applyAlignment="1">
      <alignment/>
    </xf>
    <xf numFmtId="49" fontId="9" fillId="37" borderId="18" xfId="0" applyNumberFormat="1" applyFont="1" applyFill="1" applyBorder="1" applyAlignment="1">
      <alignment vertical="center"/>
    </xf>
    <xf numFmtId="175" fontId="9" fillId="37" borderId="19" xfId="0" applyNumberFormat="1" applyFont="1" applyFill="1" applyBorder="1" applyAlignment="1">
      <alignment vertical="center"/>
    </xf>
    <xf numFmtId="9" fontId="9" fillId="37" borderId="20" xfId="0" applyNumberFormat="1" applyFont="1" applyFill="1" applyBorder="1" applyAlignment="1">
      <alignment vertical="center"/>
    </xf>
    <xf numFmtId="49" fontId="9" fillId="37" borderId="21" xfId="0" applyNumberFormat="1" applyFont="1" applyFill="1" applyBorder="1" applyAlignment="1">
      <alignment vertical="center"/>
    </xf>
    <xf numFmtId="0" fontId="9" fillId="37" borderId="22" xfId="0" applyNumberFormat="1" applyFont="1" applyFill="1" applyBorder="1" applyAlignment="1">
      <alignment vertical="center"/>
    </xf>
    <xf numFmtId="0" fontId="9" fillId="37" borderId="23" xfId="0" applyNumberFormat="1" applyFont="1" applyFill="1" applyBorder="1" applyAlignment="1">
      <alignment vertical="center"/>
    </xf>
    <xf numFmtId="0" fontId="54" fillId="36" borderId="24" xfId="0" applyFont="1" applyFill="1" applyBorder="1" applyAlignment="1">
      <alignment horizontal="center" vertical="center"/>
    </xf>
    <xf numFmtId="49" fontId="54" fillId="36" borderId="0" xfId="0" applyNumberFormat="1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54" fillId="36" borderId="25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14" fillId="0" borderId="1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17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0" fontId="11" fillId="38" borderId="2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7" fillId="35" borderId="10" xfId="0" applyFont="1" applyFill="1" applyBorder="1" applyAlignment="1">
      <alignment horizontal="center" vertical="center" wrapText="1"/>
    </xf>
    <xf numFmtId="174" fontId="17" fillId="35" borderId="10" xfId="47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74" fontId="14" fillId="0" borderId="10" xfId="47" applyNumberFormat="1" applyFont="1" applyBorder="1" applyAlignment="1">
      <alignment vertical="center"/>
    </xf>
    <xf numFmtId="0" fontId="18" fillId="35" borderId="10" xfId="0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/>
    </xf>
    <xf numFmtId="174" fontId="18" fillId="35" borderId="10" xfId="47" applyNumberFormat="1" applyFont="1" applyFill="1" applyBorder="1" applyAlignment="1">
      <alignment vertical="center"/>
    </xf>
    <xf numFmtId="174" fontId="14" fillId="0" borderId="10" xfId="47" applyNumberFormat="1" applyFont="1" applyBorder="1" applyAlignment="1">
      <alignment horizontal="right" vertical="center"/>
    </xf>
    <xf numFmtId="0" fontId="18" fillId="35" borderId="10" xfId="0" applyFont="1" applyFill="1" applyBorder="1" applyAlignment="1">
      <alignment horizontal="right" vertical="center"/>
    </xf>
    <xf numFmtId="174" fontId="18" fillId="35" borderId="10" xfId="47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174" fontId="13" fillId="0" borderId="0" xfId="47" applyNumberFormat="1" applyFont="1" applyBorder="1" applyAlignment="1">
      <alignment vertical="center"/>
    </xf>
    <xf numFmtId="0" fontId="11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/>
    </xf>
    <xf numFmtId="174" fontId="17" fillId="35" borderId="10" xfId="47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174" fontId="18" fillId="0" borderId="10" xfId="47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174" fontId="18" fillId="0" borderId="10" xfId="47" applyNumberFormat="1" applyFont="1" applyFill="1" applyBorder="1" applyAlignment="1">
      <alignment horizontal="right" vertical="center" wrapText="1"/>
    </xf>
    <xf numFmtId="0" fontId="11" fillId="38" borderId="0" xfId="0" applyFont="1" applyFill="1" applyBorder="1" applyAlignment="1">
      <alignment vertical="center"/>
    </xf>
    <xf numFmtId="0" fontId="17" fillId="38" borderId="0" xfId="0" applyFont="1" applyFill="1" applyBorder="1" applyAlignment="1">
      <alignment horizontal="center" vertical="center"/>
    </xf>
    <xf numFmtId="174" fontId="17" fillId="38" borderId="0" xfId="47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 horizontal="center" vertical="center"/>
    </xf>
    <xf numFmtId="174" fontId="17" fillId="35" borderId="0" xfId="47" applyNumberFormat="1" applyFont="1" applyFill="1" applyBorder="1" applyAlignment="1">
      <alignment vertical="center"/>
    </xf>
    <xf numFmtId="0" fontId="11" fillId="38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174" fontId="17" fillId="39" borderId="0" xfId="47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justify" vertical="top"/>
    </xf>
    <xf numFmtId="174" fontId="9" fillId="33" borderId="1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54" fillId="36" borderId="27" xfId="0" applyNumberFormat="1" applyFont="1" applyFill="1" applyBorder="1" applyAlignment="1">
      <alignment horizontal="center" vertical="center"/>
    </xf>
    <xf numFmtId="0" fontId="54" fillId="36" borderId="28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31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55" fillId="35" borderId="10" xfId="0" applyFont="1" applyFill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4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81"/>
  <sheetViews>
    <sheetView showGridLines="0" tabSelected="1" zoomScalePageLayoutView="0" workbookViewId="0" topLeftCell="A67">
      <selection activeCell="G30" sqref="G30"/>
    </sheetView>
  </sheetViews>
  <sheetFormatPr defaultColWidth="11.421875" defaultRowHeight="15" customHeight="1"/>
  <cols>
    <col min="1" max="1" width="3.140625" style="2" customWidth="1"/>
    <col min="2" max="2" width="24.7109375" style="2" customWidth="1"/>
    <col min="3" max="4" width="11.421875" style="2" customWidth="1"/>
    <col min="5" max="5" width="12.421875" style="2" customWidth="1"/>
    <col min="6" max="6" width="12.8515625" style="2" customWidth="1"/>
    <col min="7" max="7" width="14.421875" style="2" customWidth="1"/>
    <col min="8" max="16384" width="11.421875" style="2" customWidth="1"/>
  </cols>
  <sheetData>
    <row r="8" ht="16.5" customHeight="1">
      <c r="E8" s="10"/>
    </row>
    <row r="9" spans="2:7" ht="16.5" customHeight="1">
      <c r="B9" s="46" t="s">
        <v>0</v>
      </c>
      <c r="C9" s="47" t="s">
        <v>74</v>
      </c>
      <c r="D9" s="48"/>
      <c r="E9" s="101" t="s">
        <v>1</v>
      </c>
      <c r="F9" s="101"/>
      <c r="G9" s="49">
        <v>25</v>
      </c>
    </row>
    <row r="10" spans="2:7" ht="16.5" customHeight="1">
      <c r="B10" s="50" t="s">
        <v>2</v>
      </c>
      <c r="C10" s="51" t="s">
        <v>75</v>
      </c>
      <c r="D10" s="52"/>
      <c r="E10" s="99" t="s">
        <v>3</v>
      </c>
      <c r="F10" s="99"/>
      <c r="G10" s="53" t="s">
        <v>4</v>
      </c>
    </row>
    <row r="11" spans="2:7" ht="16.5" customHeight="1">
      <c r="B11" s="50" t="s">
        <v>5</v>
      </c>
      <c r="C11" s="53" t="s">
        <v>6</v>
      </c>
      <c r="D11" s="52"/>
      <c r="E11" s="99" t="s">
        <v>7</v>
      </c>
      <c r="F11" s="99"/>
      <c r="G11" s="54">
        <v>3500</v>
      </c>
    </row>
    <row r="12" spans="2:7" ht="16.5" customHeight="1">
      <c r="B12" s="50" t="s">
        <v>8</v>
      </c>
      <c r="C12" s="53" t="s">
        <v>9</v>
      </c>
      <c r="D12" s="52"/>
      <c r="E12" s="99" t="s">
        <v>10</v>
      </c>
      <c r="F12" s="99"/>
      <c r="G12" s="54">
        <f>G9*G11</f>
        <v>87500</v>
      </c>
    </row>
    <row r="13" spans="2:7" ht="16.5" customHeight="1">
      <c r="B13" s="50" t="s">
        <v>11</v>
      </c>
      <c r="C13" s="55" t="s">
        <v>76</v>
      </c>
      <c r="D13" s="52"/>
      <c r="E13" s="99" t="s">
        <v>12</v>
      </c>
      <c r="F13" s="99"/>
      <c r="G13" s="51" t="s">
        <v>13</v>
      </c>
    </row>
    <row r="14" spans="2:7" ht="16.5" customHeight="1">
      <c r="B14" s="50" t="s">
        <v>14</v>
      </c>
      <c r="C14" s="51" t="s">
        <v>76</v>
      </c>
      <c r="D14" s="52"/>
      <c r="E14" s="99" t="s">
        <v>15</v>
      </c>
      <c r="F14" s="99"/>
      <c r="G14" s="53" t="s">
        <v>4</v>
      </c>
    </row>
    <row r="15" spans="2:7" ht="24" customHeight="1">
      <c r="B15" s="50" t="s">
        <v>16</v>
      </c>
      <c r="C15" s="56">
        <v>44256</v>
      </c>
      <c r="D15" s="52"/>
      <c r="E15" s="100" t="s">
        <v>17</v>
      </c>
      <c r="F15" s="100"/>
      <c r="G15" s="51" t="s">
        <v>77</v>
      </c>
    </row>
    <row r="16" spans="2:7" ht="16.5" customHeight="1">
      <c r="B16" s="1"/>
      <c r="C16" s="11"/>
      <c r="E16" s="3"/>
      <c r="F16" s="3"/>
      <c r="G16" s="3"/>
    </row>
    <row r="17" spans="2:7" ht="16.5" customHeight="1">
      <c r="B17" s="96" t="s">
        <v>18</v>
      </c>
      <c r="C17" s="97"/>
      <c r="D17" s="97"/>
      <c r="E17" s="97"/>
      <c r="F17" s="97"/>
      <c r="G17" s="98"/>
    </row>
    <row r="18" spans="3:6" ht="16.5" customHeight="1">
      <c r="C18" s="4"/>
      <c r="D18" s="4"/>
      <c r="E18" s="5"/>
      <c r="F18" s="6"/>
    </row>
    <row r="19" spans="2:7" ht="16.5" customHeight="1">
      <c r="B19" s="58" t="s">
        <v>19</v>
      </c>
      <c r="C19" s="59"/>
      <c r="D19" s="59"/>
      <c r="E19" s="59"/>
      <c r="F19" s="59"/>
      <c r="G19" s="59"/>
    </row>
    <row r="20" spans="2:7" ht="24.75" customHeight="1">
      <c r="B20" s="60" t="s">
        <v>20</v>
      </c>
      <c r="C20" s="60" t="s">
        <v>21</v>
      </c>
      <c r="D20" s="60" t="s">
        <v>22</v>
      </c>
      <c r="E20" s="60" t="s">
        <v>23</v>
      </c>
      <c r="F20" s="61" t="s">
        <v>24</v>
      </c>
      <c r="G20" s="61" t="s">
        <v>25</v>
      </c>
    </row>
    <row r="21" spans="2:7" ht="16.5" customHeight="1">
      <c r="B21" s="57" t="s">
        <v>26</v>
      </c>
      <c r="C21" s="62" t="s">
        <v>27</v>
      </c>
      <c r="D21" s="53">
        <v>0.3</v>
      </c>
      <c r="E21" s="53" t="s">
        <v>28</v>
      </c>
      <c r="F21" s="67">
        <v>13000</v>
      </c>
      <c r="G21" s="63">
        <f>+D21*F21</f>
        <v>3900</v>
      </c>
    </row>
    <row r="22" spans="2:7" ht="16.5" customHeight="1">
      <c r="B22" s="57" t="s">
        <v>29</v>
      </c>
      <c r="C22" s="62" t="s">
        <v>27</v>
      </c>
      <c r="D22" s="53">
        <v>0.2</v>
      </c>
      <c r="E22" s="53" t="s">
        <v>30</v>
      </c>
      <c r="F22" s="67">
        <v>13000</v>
      </c>
      <c r="G22" s="63">
        <f>+D22*F22</f>
        <v>2600</v>
      </c>
    </row>
    <row r="23" spans="2:7" ht="16.5" customHeight="1">
      <c r="B23" s="57" t="s">
        <v>31</v>
      </c>
      <c r="C23" s="62" t="s">
        <v>27</v>
      </c>
      <c r="D23" s="53">
        <v>0.1</v>
      </c>
      <c r="E23" s="53" t="s">
        <v>32</v>
      </c>
      <c r="F23" s="67">
        <v>13000</v>
      </c>
      <c r="G23" s="63">
        <f>+D23*F23</f>
        <v>1300</v>
      </c>
    </row>
    <row r="24" spans="2:7" ht="16.5" customHeight="1">
      <c r="B24" s="57" t="s">
        <v>33</v>
      </c>
      <c r="C24" s="62" t="s">
        <v>27</v>
      </c>
      <c r="D24" s="53">
        <v>0.1</v>
      </c>
      <c r="E24" s="53" t="s">
        <v>34</v>
      </c>
      <c r="F24" s="67">
        <v>13000</v>
      </c>
      <c r="G24" s="63">
        <f>+D24*F24</f>
        <v>1300</v>
      </c>
    </row>
    <row r="25" spans="2:7" ht="16.5" customHeight="1">
      <c r="B25" s="64" t="s">
        <v>35</v>
      </c>
      <c r="C25" s="65"/>
      <c r="D25" s="68"/>
      <c r="E25" s="68"/>
      <c r="F25" s="69"/>
      <c r="G25" s="66">
        <f>SUM(G21:G24)</f>
        <v>9100</v>
      </c>
    </row>
    <row r="26" spans="2:7" ht="16.5" customHeight="1">
      <c r="B26" s="3"/>
      <c r="C26" s="12"/>
      <c r="D26" s="12"/>
      <c r="E26" s="12"/>
      <c r="F26" s="13"/>
      <c r="G26" s="13"/>
    </row>
    <row r="27" spans="2:7" ht="16.5" customHeight="1">
      <c r="B27" s="58" t="s">
        <v>36</v>
      </c>
      <c r="C27" s="70"/>
      <c r="D27" s="70"/>
      <c r="E27" s="70"/>
      <c r="F27" s="71"/>
      <c r="G27" s="71"/>
    </row>
    <row r="28" spans="2:7" ht="24" customHeight="1">
      <c r="B28" s="73" t="s">
        <v>20</v>
      </c>
      <c r="C28" s="60" t="s">
        <v>21</v>
      </c>
      <c r="D28" s="60" t="s">
        <v>22</v>
      </c>
      <c r="E28" s="73" t="s">
        <v>23</v>
      </c>
      <c r="F28" s="61" t="s">
        <v>24</v>
      </c>
      <c r="G28" s="74" t="s">
        <v>25</v>
      </c>
    </row>
    <row r="29" spans="2:7" ht="16.5" customHeight="1">
      <c r="B29" s="16"/>
      <c r="C29" s="15"/>
      <c r="D29" s="15"/>
      <c r="E29" s="15"/>
      <c r="F29" s="17"/>
      <c r="G29" s="17"/>
    </row>
    <row r="30" spans="2:7" ht="16.5" customHeight="1">
      <c r="B30" s="29" t="s">
        <v>37</v>
      </c>
      <c r="C30" s="30"/>
      <c r="D30" s="30"/>
      <c r="E30" s="30"/>
      <c r="F30" s="31"/>
      <c r="G30" s="31"/>
    </row>
    <row r="31" spans="2:7" ht="16.5" customHeight="1">
      <c r="B31" s="3"/>
      <c r="C31" s="12"/>
      <c r="D31" s="12"/>
      <c r="E31" s="12"/>
      <c r="F31" s="13"/>
      <c r="G31" s="13"/>
    </row>
    <row r="32" spans="2:7" ht="16.5" customHeight="1">
      <c r="B32" s="58" t="s">
        <v>38</v>
      </c>
      <c r="C32" s="70"/>
      <c r="D32" s="70"/>
      <c r="E32" s="70"/>
      <c r="F32" s="71"/>
      <c r="G32" s="71"/>
    </row>
    <row r="33" spans="2:7" ht="24" customHeight="1">
      <c r="B33" s="73" t="s">
        <v>20</v>
      </c>
      <c r="C33" s="73" t="s">
        <v>21</v>
      </c>
      <c r="D33" s="73" t="s">
        <v>22</v>
      </c>
      <c r="E33" s="73" t="s">
        <v>23</v>
      </c>
      <c r="F33" s="61" t="s">
        <v>24</v>
      </c>
      <c r="G33" s="74" t="s">
        <v>25</v>
      </c>
    </row>
    <row r="34" spans="2:7" ht="16.5" customHeight="1">
      <c r="B34" s="16"/>
      <c r="C34" s="15"/>
      <c r="D34" s="15"/>
      <c r="E34" s="15"/>
      <c r="F34" s="17"/>
      <c r="G34" s="17"/>
    </row>
    <row r="35" spans="2:7" ht="16.5" customHeight="1">
      <c r="B35" s="29" t="s">
        <v>39</v>
      </c>
      <c r="C35" s="30"/>
      <c r="D35" s="30"/>
      <c r="E35" s="30"/>
      <c r="F35" s="31"/>
      <c r="G35" s="31">
        <f>+G34</f>
        <v>0</v>
      </c>
    </row>
    <row r="36" spans="2:7" ht="16.5" customHeight="1">
      <c r="B36" s="3"/>
      <c r="C36" s="12"/>
      <c r="D36" s="12"/>
      <c r="E36" s="12"/>
      <c r="F36" s="13"/>
      <c r="G36" s="13"/>
    </row>
    <row r="37" spans="2:7" ht="16.5" customHeight="1">
      <c r="B37" s="58" t="s">
        <v>40</v>
      </c>
      <c r="C37" s="70"/>
      <c r="D37" s="70"/>
      <c r="E37" s="70"/>
      <c r="F37" s="71"/>
      <c r="G37" s="71"/>
    </row>
    <row r="38" spans="2:7" ht="24" customHeight="1">
      <c r="B38" s="60" t="s">
        <v>41</v>
      </c>
      <c r="C38" s="72" t="s">
        <v>42</v>
      </c>
      <c r="D38" s="72" t="s">
        <v>43</v>
      </c>
      <c r="E38" s="60" t="s">
        <v>23</v>
      </c>
      <c r="F38" s="61" t="s">
        <v>24</v>
      </c>
      <c r="G38" s="61" t="s">
        <v>25</v>
      </c>
    </row>
    <row r="39" spans="2:7" ht="16.5" customHeight="1">
      <c r="B39" s="75" t="s">
        <v>44</v>
      </c>
      <c r="C39" s="76"/>
      <c r="D39" s="78"/>
      <c r="E39" s="79"/>
      <c r="F39" s="80"/>
      <c r="G39" s="77"/>
    </row>
    <row r="40" spans="2:7" ht="16.5" customHeight="1">
      <c r="B40" s="57" t="s">
        <v>45</v>
      </c>
      <c r="C40" s="62" t="s">
        <v>46</v>
      </c>
      <c r="D40" s="53">
        <v>6</v>
      </c>
      <c r="E40" s="53" t="s">
        <v>47</v>
      </c>
      <c r="F40" s="67">
        <v>550</v>
      </c>
      <c r="G40" s="63">
        <f>D40*F40</f>
        <v>3300</v>
      </c>
    </row>
    <row r="41" spans="2:7" ht="16.5" customHeight="1">
      <c r="B41" s="90" t="s">
        <v>48</v>
      </c>
      <c r="C41" s="62" t="s">
        <v>21</v>
      </c>
      <c r="D41" s="53">
        <v>6</v>
      </c>
      <c r="E41" s="53" t="s">
        <v>47</v>
      </c>
      <c r="F41" s="67">
        <v>750</v>
      </c>
      <c r="G41" s="63">
        <f>D41*F41</f>
        <v>4500</v>
      </c>
    </row>
    <row r="42" spans="2:7" ht="16.5" customHeight="1">
      <c r="B42" s="75" t="s">
        <v>49</v>
      </c>
      <c r="C42" s="62"/>
      <c r="D42" s="53"/>
      <c r="E42" s="53"/>
      <c r="F42" s="67"/>
      <c r="G42" s="63"/>
    </row>
    <row r="43" spans="2:7" ht="16.5" customHeight="1">
      <c r="B43" s="57" t="s">
        <v>50</v>
      </c>
      <c r="C43" s="62" t="s">
        <v>51</v>
      </c>
      <c r="D43" s="53">
        <v>4</v>
      </c>
      <c r="E43" s="53" t="s">
        <v>52</v>
      </c>
      <c r="F43" s="67">
        <v>980</v>
      </c>
      <c r="G43" s="63">
        <f>D43*F43</f>
        <v>3920</v>
      </c>
    </row>
    <row r="44" spans="2:7" ht="16.5" customHeight="1">
      <c r="B44" s="75" t="s">
        <v>53</v>
      </c>
      <c r="C44" s="62"/>
      <c r="D44" s="53"/>
      <c r="E44" s="53"/>
      <c r="F44" s="67"/>
      <c r="G44" s="63"/>
    </row>
    <row r="45" spans="2:7" ht="16.5" customHeight="1">
      <c r="B45" s="57" t="s">
        <v>54</v>
      </c>
      <c r="C45" s="62" t="s">
        <v>55</v>
      </c>
      <c r="D45" s="53">
        <v>3</v>
      </c>
      <c r="E45" s="53" t="s">
        <v>56</v>
      </c>
      <c r="F45" s="67">
        <v>1150</v>
      </c>
      <c r="G45" s="63">
        <f>D45*F45</f>
        <v>3450</v>
      </c>
    </row>
    <row r="46" spans="2:7" ht="16.5" customHeight="1">
      <c r="B46" s="64" t="s">
        <v>57</v>
      </c>
      <c r="C46" s="65"/>
      <c r="D46" s="68"/>
      <c r="E46" s="68"/>
      <c r="F46" s="69"/>
      <c r="G46" s="66">
        <f>SUM(G40:G45)</f>
        <v>15170</v>
      </c>
    </row>
    <row r="47" spans="2:7" ht="16.5" customHeight="1">
      <c r="B47" s="6"/>
      <c r="C47" s="12"/>
      <c r="D47" s="12"/>
      <c r="E47" s="12"/>
      <c r="F47" s="13"/>
      <c r="G47" s="14"/>
    </row>
    <row r="48" spans="2:7" ht="16.5" customHeight="1">
      <c r="B48" s="58" t="s">
        <v>58</v>
      </c>
      <c r="C48" s="70"/>
      <c r="D48" s="70"/>
      <c r="E48" s="70"/>
      <c r="F48" s="71"/>
      <c r="G48" s="71"/>
    </row>
    <row r="49" spans="2:7" ht="24" customHeight="1">
      <c r="B49" s="73" t="s">
        <v>59</v>
      </c>
      <c r="C49" s="72" t="s">
        <v>42</v>
      </c>
      <c r="D49" s="72" t="s">
        <v>43</v>
      </c>
      <c r="E49" s="73" t="s">
        <v>23</v>
      </c>
      <c r="F49" s="61" t="s">
        <v>24</v>
      </c>
      <c r="G49" s="74" t="s">
        <v>25</v>
      </c>
    </row>
    <row r="50" spans="2:7" ht="16.5" customHeight="1">
      <c r="B50" s="16"/>
      <c r="C50" s="15"/>
      <c r="D50" s="15"/>
      <c r="E50" s="15"/>
      <c r="F50" s="17"/>
      <c r="G50" s="17"/>
    </row>
    <row r="51" spans="2:7" ht="16.5" customHeight="1">
      <c r="B51" s="29" t="s">
        <v>60</v>
      </c>
      <c r="C51" s="30"/>
      <c r="D51" s="30"/>
      <c r="E51" s="30"/>
      <c r="F51" s="31"/>
      <c r="G51" s="31">
        <f>+G50</f>
        <v>0</v>
      </c>
    </row>
    <row r="52" spans="2:7" ht="16.5" customHeight="1">
      <c r="B52" s="6"/>
      <c r="C52" s="12"/>
      <c r="D52" s="12"/>
      <c r="E52" s="12"/>
      <c r="F52" s="13"/>
      <c r="G52" s="14"/>
    </row>
    <row r="53" spans="2:7" ht="16.5" customHeight="1">
      <c r="B53" s="81" t="s">
        <v>61</v>
      </c>
      <c r="C53" s="82"/>
      <c r="D53" s="82"/>
      <c r="E53" s="82"/>
      <c r="F53" s="83"/>
      <c r="G53" s="83">
        <f>+G25+G30+G35+G46+G51</f>
        <v>24270</v>
      </c>
    </row>
    <row r="54" spans="2:7" ht="16.5" customHeight="1">
      <c r="B54" s="84" t="s">
        <v>62</v>
      </c>
      <c r="C54" s="85"/>
      <c r="D54" s="85"/>
      <c r="E54" s="85"/>
      <c r="F54" s="86"/>
      <c r="G54" s="86">
        <f>+G53*5%</f>
        <v>1213.5</v>
      </c>
    </row>
    <row r="55" spans="2:7" ht="16.5" customHeight="1">
      <c r="B55" s="81" t="s">
        <v>63</v>
      </c>
      <c r="C55" s="87"/>
      <c r="D55" s="82"/>
      <c r="E55" s="82"/>
      <c r="F55" s="83"/>
      <c r="G55" s="83">
        <f>SUM(G53:G54)</f>
        <v>25483.5</v>
      </c>
    </row>
    <row r="56" spans="2:7" ht="16.5" customHeight="1">
      <c r="B56" s="84" t="s">
        <v>64</v>
      </c>
      <c r="C56" s="88"/>
      <c r="D56" s="85"/>
      <c r="E56" s="85"/>
      <c r="F56" s="86"/>
      <c r="G56" s="86">
        <f>G12</f>
        <v>87500</v>
      </c>
    </row>
    <row r="57" spans="2:7" ht="16.5" customHeight="1">
      <c r="B57" s="81" t="s">
        <v>65</v>
      </c>
      <c r="C57" s="87"/>
      <c r="D57" s="82"/>
      <c r="E57" s="82"/>
      <c r="F57" s="83"/>
      <c r="G57" s="89">
        <f>+G56-G55</f>
        <v>62016.5</v>
      </c>
    </row>
    <row r="58" ht="16.5" customHeight="1">
      <c r="B58" s="7" t="s">
        <v>66</v>
      </c>
    </row>
    <row r="59" ht="16.5" customHeight="1">
      <c r="B59" s="8" t="s">
        <v>67</v>
      </c>
    </row>
    <row r="60" ht="16.5" customHeight="1">
      <c r="B60" s="9" t="s">
        <v>68</v>
      </c>
    </row>
    <row r="61" ht="16.5" customHeight="1">
      <c r="B61" s="9" t="s">
        <v>69</v>
      </c>
    </row>
    <row r="62" ht="16.5" customHeight="1">
      <c r="B62" s="9" t="s">
        <v>70</v>
      </c>
    </row>
    <row r="63" ht="16.5" customHeight="1">
      <c r="B63" s="9" t="s">
        <v>71</v>
      </c>
    </row>
    <row r="64" ht="16.5" customHeight="1">
      <c r="B64" s="9" t="s">
        <v>72</v>
      </c>
    </row>
    <row r="65" ht="16.5" customHeight="1">
      <c r="B65" s="9" t="s">
        <v>73</v>
      </c>
    </row>
    <row r="66" ht="16.5" customHeight="1"/>
    <row r="67" spans="1:5" ht="16.5" customHeight="1" thickBot="1">
      <c r="A67" s="92"/>
      <c r="B67" s="94" t="s">
        <v>78</v>
      </c>
      <c r="C67" s="95"/>
      <c r="D67" s="32"/>
      <c r="E67" s="27"/>
    </row>
    <row r="68" spans="1:5" ht="16.5" customHeight="1">
      <c r="A68" s="92"/>
      <c r="B68" s="33" t="s">
        <v>59</v>
      </c>
      <c r="C68" s="34" t="s">
        <v>84</v>
      </c>
      <c r="D68" s="35" t="s">
        <v>79</v>
      </c>
      <c r="E68" s="27"/>
    </row>
    <row r="69" spans="1:5" ht="16.5" customHeight="1">
      <c r="A69" s="92"/>
      <c r="B69" s="18" t="s">
        <v>80</v>
      </c>
      <c r="C69" s="19">
        <f>+G25</f>
        <v>9100</v>
      </c>
      <c r="D69" s="20">
        <f aca="true" t="shared" si="0" ref="D69:D74">+C69/$C$75</f>
        <v>0.35709380579590716</v>
      </c>
      <c r="E69" s="27"/>
    </row>
    <row r="70" spans="1:5" ht="16.5" customHeight="1">
      <c r="A70" s="92"/>
      <c r="B70" s="18" t="s">
        <v>88</v>
      </c>
      <c r="C70" s="91">
        <f>+G30</f>
        <v>0</v>
      </c>
      <c r="D70" s="20">
        <f t="shared" si="0"/>
        <v>0</v>
      </c>
      <c r="E70" s="27"/>
    </row>
    <row r="71" spans="1:5" ht="16.5" customHeight="1">
      <c r="A71" s="92"/>
      <c r="B71" s="18" t="s">
        <v>89</v>
      </c>
      <c r="C71" s="19">
        <f>+G35</f>
        <v>0</v>
      </c>
      <c r="D71" s="20">
        <f t="shared" si="0"/>
        <v>0</v>
      </c>
      <c r="E71" s="27"/>
    </row>
    <row r="72" spans="1:5" ht="15" customHeight="1">
      <c r="A72" s="92"/>
      <c r="B72" s="18" t="s">
        <v>41</v>
      </c>
      <c r="C72" s="19">
        <f>+G46</f>
        <v>15170</v>
      </c>
      <c r="D72" s="20">
        <f t="shared" si="0"/>
        <v>0.5952871465850452</v>
      </c>
      <c r="E72" s="27"/>
    </row>
    <row r="73" spans="1:5" ht="15" customHeight="1">
      <c r="A73" s="92"/>
      <c r="B73" s="18" t="s">
        <v>90</v>
      </c>
      <c r="C73" s="21">
        <f>+G51</f>
        <v>0</v>
      </c>
      <c r="D73" s="20">
        <f t="shared" si="0"/>
        <v>0</v>
      </c>
      <c r="E73" s="28"/>
    </row>
    <row r="74" spans="1:5" ht="15" customHeight="1">
      <c r="A74" s="92"/>
      <c r="B74" s="18" t="s">
        <v>81</v>
      </c>
      <c r="C74" s="21">
        <f>+G54</f>
        <v>1213.5</v>
      </c>
      <c r="D74" s="20">
        <f t="shared" si="0"/>
        <v>0.047619047619047616</v>
      </c>
      <c r="E74" s="28"/>
    </row>
    <row r="75" spans="1:5" ht="15" customHeight="1" thickBot="1">
      <c r="A75" s="92"/>
      <c r="B75" s="36" t="s">
        <v>85</v>
      </c>
      <c r="C75" s="37">
        <f>SUM(C69:C74)</f>
        <v>25483.5</v>
      </c>
      <c r="D75" s="38">
        <f>SUM(D69:D74)</f>
        <v>1</v>
      </c>
      <c r="E75" s="28"/>
    </row>
    <row r="76" spans="1:5" ht="15" customHeight="1">
      <c r="A76" s="92"/>
      <c r="B76" s="22"/>
      <c r="C76" s="23"/>
      <c r="D76" s="23"/>
      <c r="E76" s="23"/>
    </row>
    <row r="77" spans="1:5" ht="15" customHeight="1">
      <c r="A77" s="92"/>
      <c r="B77" s="24"/>
      <c r="C77" s="23"/>
      <c r="D77" s="23"/>
      <c r="E77" s="23"/>
    </row>
    <row r="78" spans="1:5" ht="15" customHeight="1" thickBot="1">
      <c r="A78" s="93"/>
      <c r="B78" s="42"/>
      <c r="C78" s="43" t="s">
        <v>82</v>
      </c>
      <c r="D78" s="44"/>
      <c r="E78" s="45"/>
    </row>
    <row r="79" spans="1:5" ht="15" customHeight="1">
      <c r="A79" s="92"/>
      <c r="B79" s="39" t="s">
        <v>86</v>
      </c>
      <c r="C79" s="40">
        <v>20</v>
      </c>
      <c r="D79" s="40">
        <v>25</v>
      </c>
      <c r="E79" s="41">
        <v>30</v>
      </c>
    </row>
    <row r="80" spans="1:5" ht="15" customHeight="1" thickBot="1">
      <c r="A80" s="92"/>
      <c r="B80" s="36" t="s">
        <v>87</v>
      </c>
      <c r="C80" s="37">
        <f>+$C$75/C79</f>
        <v>1274.175</v>
      </c>
      <c r="D80" s="37">
        <f>+$C$75/D79</f>
        <v>1019.34</v>
      </c>
      <c r="E80" s="37">
        <f>+$C$75/E79</f>
        <v>849.45</v>
      </c>
    </row>
    <row r="81" spans="1:5" ht="15" customHeight="1">
      <c r="A81" s="92"/>
      <c r="B81" s="25" t="s">
        <v>83</v>
      </c>
      <c r="C81" s="26"/>
      <c r="D81" s="26"/>
      <c r="E81" s="26"/>
    </row>
  </sheetData>
  <sheetProtection/>
  <mergeCells count="9">
    <mergeCell ref="B67:C67"/>
    <mergeCell ref="B17:G17"/>
    <mergeCell ref="E12:F12"/>
    <mergeCell ref="E15:F15"/>
    <mergeCell ref="E9:F9"/>
    <mergeCell ref="E10:F10"/>
    <mergeCell ref="E11:F11"/>
    <mergeCell ref="E13:F13"/>
    <mergeCell ref="E14:F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4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dromero</dc:creator>
  <cp:keywords/>
  <dc:description/>
  <cp:lastModifiedBy>Usuario</cp:lastModifiedBy>
  <dcterms:created xsi:type="dcterms:W3CDTF">2014-11-19T14:01:25Z</dcterms:created>
  <dcterms:modified xsi:type="dcterms:W3CDTF">2021-04-06T20:11:27Z</dcterms:modified>
  <cp:category/>
  <cp:version/>
  <cp:contentType/>
  <cp:contentStatus/>
</cp:coreProperties>
</file>