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ia\OneDrive\Escritorio\FICHAS 2021\Area Ovalle para enviar\"/>
    </mc:Choice>
  </mc:AlternateContent>
  <xr:revisionPtr revIDLastSave="0" documentId="13_ncr:1_{8108D65C-B7D3-436A-9B22-D79C8D3A016D}" xr6:coauthVersionLast="46" xr6:coauthVersionMax="46" xr10:uidLastSave="{00000000-0000-0000-0000-000000000000}"/>
  <bookViews>
    <workbookView xWindow="-90" yWindow="-90" windowWidth="19380" windowHeight="10980" xr2:uid="{00000000-000D-0000-FFFF-FFFF00000000}"/>
  </bookViews>
  <sheets>
    <sheet name="Ovin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" l="1"/>
  <c r="G43" i="1"/>
  <c r="G37" i="1"/>
  <c r="G36" i="1"/>
  <c r="G12" i="1" l="1"/>
  <c r="C63" i="1" l="1"/>
  <c r="G21" i="1"/>
  <c r="G48" i="1" l="1"/>
  <c r="C66" i="1" l="1"/>
  <c r="G22" i="1"/>
  <c r="G38" i="1"/>
  <c r="G32" i="1"/>
  <c r="C64" i="1" s="1"/>
  <c r="C62" i="1" l="1"/>
  <c r="G45" i="1"/>
  <c r="G46" i="1" s="1"/>
  <c r="G47" i="1" l="1"/>
  <c r="E73" i="1" s="1"/>
  <c r="C67" i="1"/>
  <c r="C73" i="1" l="1"/>
  <c r="D73" i="1"/>
  <c r="G49" i="1"/>
  <c r="C68" i="1"/>
  <c r="D67" i="1" s="1"/>
  <c r="D65" i="1" l="1"/>
  <c r="D62" i="1"/>
  <c r="D64" i="1"/>
  <c r="D66" i="1"/>
  <c r="D68" i="1" l="1"/>
</calcChain>
</file>

<file path=xl/sharedStrings.xml><?xml version="1.0" encoding="utf-8"?>
<sst xmlns="http://schemas.openxmlformats.org/spreadsheetml/2006/main" count="105" uniqueCount="81">
  <si>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</si>
  <si>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</si>
  <si>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</si>
  <si>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</si>
  <si>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</si>
  <si>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</si>
  <si>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</si>
  <si>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</si>
  <si>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</si>
  <si>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</si>
  <si>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</si>
  <si>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</si>
  <si>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</si>
  <si>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</si>
  <si>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</si>
  <si>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</si>
  <si>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</si>
  <si>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</si>
  <si>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</si>
  <si>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</si>
  <si>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</si>
  <si>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</si>
  <si>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</si>
  <si>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</si>
  <si>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</si>
  <si>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</si>
  <si>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</si>
  <si>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</si>
  <si>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</si>
  <si>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</si>
  <si>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</si>
  <si>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</si>
  <si>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</si>
  <si>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</si>
  <si>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</si>
  <si>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</si>
  <si>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</si>
  <si>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</si>
  <si>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</si>
  <si>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</si>
  <si>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</si>
  <si>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</si>
  <si>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</si>
  <si>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</si>
  <si>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</si>
  <si>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</si>
  <si>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</si>
  <si>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</si>
  <si>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</si>
  <si>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</si>
  <si>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</si>
  <si>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</si>
  <si>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</si>
  <si>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</si>
  <si>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</si>
  <si>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</si>
  <si>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</si>
  <si>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</si>
  <si>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</si>
  <si>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Mercado Nacional</t>
  </si>
  <si>
    <t xml:space="preserve">Bajo </t>
  </si>
  <si>
    <t>Septiembre-Diciembre</t>
  </si>
  <si>
    <t>Noviembre -Diciembre</t>
  </si>
  <si>
    <t>OVINOS</t>
  </si>
  <si>
    <t>CRIOLLA</t>
  </si>
  <si>
    <t>Septiembre</t>
  </si>
  <si>
    <t>Manejo del pastoreo</t>
  </si>
  <si>
    <t>ANTIPARISATARIOS</t>
  </si>
  <si>
    <t>Octubre-Febrero</t>
  </si>
  <si>
    <t>ALIMENTOS</t>
  </si>
  <si>
    <t>Octrubre- Mayo</t>
  </si>
  <si>
    <t>Flete</t>
  </si>
  <si>
    <t>Noviembre- Mayo</t>
  </si>
  <si>
    <t xml:space="preserve"> sequia</t>
  </si>
  <si>
    <t>PRECIO ESPERADO ($/kg/cabezas)</t>
  </si>
  <si>
    <t>Costo unitario ($/cabeza) (*)</t>
  </si>
  <si>
    <t>RENDIMIENTO (Kg/cabeza)</t>
  </si>
  <si>
    <t>COSTOS DIRECTOS DE PRODUCCIÓN POR ANIMAL (INCLUYE IVA)</t>
  </si>
  <si>
    <t>ESCENARIOS COSTO UNITARIO  ($/kg)</t>
  </si>
  <si>
    <t>Rendimiento (kg/cabezas)</t>
  </si>
  <si>
    <t>Unidad  (Kg/l/u)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</si>
</sst>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sz val="9"/>
      <color rgb="FFFF0000"/>
      <name val="Calibri"/>
      <family val="2"/>
    </font>
    <font>
      <sz val="9"/>
      <color rgb="FFFF000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22"/>
    <xf numFmtId="41" fontId="18" fillId="0" borderId="0" applyFont="0" applyFill="0" applyBorder="0" applyAlignment="0" applyProtection="0"/>
  </cellStyleXfs>
  <cellXfs count="14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1" fillId="2" borderId="36" xfId="0" applyNumberFormat="1" applyFont="1" applyFill="1" applyBorder="1" applyAlignment="1">
      <alignment vertical="center"/>
    </xf>
    <xf numFmtId="49" fontId="11" fillId="8" borderId="38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49" fontId="13" fillId="2" borderId="47" xfId="0" applyNumberFormat="1" applyFont="1" applyFill="1" applyBorder="1" applyAlignment="1">
      <alignment vertical="center"/>
    </xf>
    <xf numFmtId="49" fontId="13" fillId="2" borderId="49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41" fontId="11" fillId="8" borderId="54" xfId="2" applyFont="1" applyFill="1" applyBorder="1" applyAlignment="1">
      <alignment vertical="center"/>
    </xf>
    <xf numFmtId="41" fontId="11" fillId="8" borderId="55" xfId="2" applyFont="1" applyFill="1" applyBorder="1" applyAlignment="1">
      <alignment vertical="center"/>
    </xf>
    <xf numFmtId="41" fontId="11" fillId="8" borderId="39" xfId="2" applyFont="1" applyFill="1" applyBorder="1" applyAlignment="1">
      <alignment vertical="center"/>
    </xf>
    <xf numFmtId="41" fontId="11" fillId="8" borderId="40" xfId="2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3" fillId="2" borderId="45" xfId="0" applyFont="1" applyFill="1" applyBorder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3" fillId="2" borderId="48" xfId="0" applyFont="1" applyFill="1" applyBorder="1" applyAlignment="1">
      <alignment vertical="center"/>
    </xf>
    <xf numFmtId="0" fontId="13" fillId="2" borderId="50" xfId="0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3" fontId="22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vertical="center" wrapText="1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4"/>
  <sheetViews>
    <sheetView showGridLines="0" tabSelected="1" zoomScale="140" zoomScaleNormal="140" workbookViewId="0">
      <selection activeCell="G42" sqref="B42:G42"/>
    </sheetView>
  </sheetViews>
  <sheetFormatPr baseColWidth="10" defaultColWidth="10.86328125" defaultRowHeight="11.25" customHeight="1" x14ac:dyDescent="0.75"/>
  <cols>
    <col min="1" max="1" width="4.40625" style="72" customWidth="1"/>
    <col min="2" max="2" width="16.7265625" style="72" customWidth="1"/>
    <col min="3" max="3" width="19.40625" style="72" customWidth="1"/>
    <col min="4" max="4" width="9.40625" style="72" customWidth="1"/>
    <col min="5" max="5" width="14.40625" style="72" customWidth="1"/>
    <col min="6" max="6" width="11" style="72" customWidth="1"/>
    <col min="7" max="7" width="12.40625" style="72" customWidth="1"/>
    <col min="8" max="255" width="10.86328125" style="72" customWidth="1"/>
    <col min="256" max="16384" width="10.86328125" style="73"/>
  </cols>
  <sheetData>
    <row r="1" spans="1:7" ht="15" customHeight="1" x14ac:dyDescent="0.75">
      <c r="A1" s="71"/>
      <c r="B1" s="71"/>
      <c r="C1" s="71"/>
      <c r="D1" s="71"/>
      <c r="E1" s="71"/>
      <c r="F1" s="71"/>
      <c r="G1" s="71"/>
    </row>
    <row r="2" spans="1:7" ht="15" customHeight="1" x14ac:dyDescent="0.75">
      <c r="A2" s="71"/>
      <c r="B2" s="71"/>
      <c r="C2" s="71"/>
      <c r="D2" s="71"/>
      <c r="E2" s="71"/>
      <c r="F2" s="71"/>
      <c r="G2" s="71"/>
    </row>
    <row r="3" spans="1:7" ht="15" customHeight="1" x14ac:dyDescent="0.75">
      <c r="A3" s="71"/>
      <c r="B3" s="71"/>
      <c r="C3" s="71"/>
      <c r="D3" s="71"/>
      <c r="E3" s="71"/>
      <c r="F3" s="71"/>
      <c r="G3" s="71"/>
    </row>
    <row r="4" spans="1:7" ht="15" customHeight="1" x14ac:dyDescent="0.75">
      <c r="A4" s="71"/>
      <c r="B4" s="71"/>
      <c r="C4" s="71"/>
      <c r="D4" s="71"/>
      <c r="E4" s="71"/>
      <c r="F4" s="71"/>
      <c r="G4" s="71"/>
    </row>
    <row r="5" spans="1:7" ht="15" customHeight="1" x14ac:dyDescent="0.75">
      <c r="A5" s="71"/>
      <c r="B5" s="71"/>
      <c r="C5" s="71"/>
      <c r="D5" s="71"/>
      <c r="E5" s="71"/>
      <c r="F5" s="71"/>
      <c r="G5" s="71"/>
    </row>
    <row r="6" spans="1:7" ht="15" customHeight="1" x14ac:dyDescent="0.75">
      <c r="A6" s="71"/>
      <c r="B6" s="71"/>
      <c r="C6" s="71"/>
      <c r="D6" s="71"/>
      <c r="E6" s="71"/>
      <c r="F6" s="71"/>
      <c r="G6" s="71"/>
    </row>
    <row r="7" spans="1:7" ht="15" customHeight="1" x14ac:dyDescent="0.75">
      <c r="A7" s="71"/>
      <c r="B7" s="71"/>
      <c r="C7" s="71"/>
      <c r="D7" s="71"/>
      <c r="E7" s="71"/>
      <c r="F7" s="71"/>
      <c r="G7" s="71"/>
    </row>
    <row r="8" spans="1:7" ht="15" customHeight="1" x14ac:dyDescent="0.75">
      <c r="A8" s="71"/>
      <c r="B8" s="74"/>
      <c r="C8" s="75"/>
      <c r="D8" s="71"/>
      <c r="E8" s="75"/>
      <c r="F8" s="75"/>
      <c r="G8" s="75"/>
    </row>
    <row r="9" spans="1:7" ht="12" customHeight="1" x14ac:dyDescent="0.75">
      <c r="A9" s="76"/>
      <c r="B9" s="1" t="s">
        <v>0</v>
      </c>
      <c r="C9" s="77" t="s">
        <v>63</v>
      </c>
      <c r="D9" s="78"/>
      <c r="E9" s="132" t="s">
        <v>76</v>
      </c>
      <c r="F9" s="133"/>
      <c r="G9" s="79">
        <v>35</v>
      </c>
    </row>
    <row r="10" spans="1:7" ht="38.25" customHeight="1" x14ac:dyDescent="0.75">
      <c r="A10" s="76"/>
      <c r="B10" s="2" t="s">
        <v>1</v>
      </c>
      <c r="C10" s="3" t="s">
        <v>64</v>
      </c>
      <c r="D10" s="80"/>
      <c r="E10" s="130" t="s">
        <v>2</v>
      </c>
      <c r="F10" s="131"/>
      <c r="G10" s="81" t="s">
        <v>65</v>
      </c>
    </row>
    <row r="11" spans="1:7" ht="18" customHeight="1" x14ac:dyDescent="0.75">
      <c r="A11" s="76"/>
      <c r="B11" s="2" t="s">
        <v>3</v>
      </c>
      <c r="C11" s="81" t="s">
        <v>60</v>
      </c>
      <c r="D11" s="80"/>
      <c r="E11" s="130" t="s">
        <v>74</v>
      </c>
      <c r="F11" s="131"/>
      <c r="G11" s="82">
        <v>2500</v>
      </c>
    </row>
    <row r="12" spans="1:7" ht="11.25" customHeight="1" x14ac:dyDescent="0.75">
      <c r="A12" s="76"/>
      <c r="B12" s="2" t="s">
        <v>4</v>
      </c>
      <c r="C12" s="83" t="s">
        <v>57</v>
      </c>
      <c r="D12" s="80"/>
      <c r="E12" s="84" t="s">
        <v>5</v>
      </c>
      <c r="F12" s="85"/>
      <c r="G12" s="86">
        <f>(G9*G11)</f>
        <v>87500</v>
      </c>
    </row>
    <row r="13" spans="1:7" ht="11.25" customHeight="1" x14ac:dyDescent="0.75">
      <c r="A13" s="76"/>
      <c r="B13" s="2" t="s">
        <v>6</v>
      </c>
      <c r="C13" s="81" t="s">
        <v>58</v>
      </c>
      <c r="D13" s="80"/>
      <c r="E13" s="130" t="s">
        <v>7</v>
      </c>
      <c r="F13" s="131"/>
      <c r="G13" s="81" t="s">
        <v>59</v>
      </c>
    </row>
    <row r="14" spans="1:7" ht="13.5" customHeight="1" x14ac:dyDescent="0.75">
      <c r="A14" s="76"/>
      <c r="B14" s="2" t="s">
        <v>8</v>
      </c>
      <c r="C14" s="81" t="s">
        <v>56</v>
      </c>
      <c r="D14" s="80"/>
      <c r="E14" s="130" t="s">
        <v>9</v>
      </c>
      <c r="F14" s="131"/>
      <c r="G14" s="81" t="s">
        <v>62</v>
      </c>
    </row>
    <row r="15" spans="1:7" ht="25.5" customHeight="1" x14ac:dyDescent="0.75">
      <c r="A15" s="76"/>
      <c r="B15" s="2" t="s">
        <v>10</v>
      </c>
      <c r="C15" s="87">
        <v>44238</v>
      </c>
      <c r="D15" s="80"/>
      <c r="E15" s="134" t="s">
        <v>11</v>
      </c>
      <c r="F15" s="135"/>
      <c r="G15" s="83" t="s">
        <v>73</v>
      </c>
    </row>
    <row r="16" spans="1:7" ht="12" customHeight="1" x14ac:dyDescent="0.75">
      <c r="A16" s="71"/>
      <c r="B16" s="88"/>
      <c r="C16" s="89"/>
      <c r="D16" s="6"/>
      <c r="E16" s="90"/>
      <c r="F16" s="90"/>
      <c r="G16" s="91"/>
    </row>
    <row r="17" spans="1:7" ht="12" customHeight="1" x14ac:dyDescent="0.75">
      <c r="A17" s="92"/>
      <c r="B17" s="136" t="s">
        <v>77</v>
      </c>
      <c r="C17" s="137"/>
      <c r="D17" s="137"/>
      <c r="E17" s="137"/>
      <c r="F17" s="137"/>
      <c r="G17" s="137"/>
    </row>
    <row r="18" spans="1:7" ht="12" customHeight="1" x14ac:dyDescent="0.75">
      <c r="A18" s="71"/>
      <c r="B18" s="93"/>
      <c r="C18" s="94"/>
      <c r="D18" s="94"/>
      <c r="E18" s="94"/>
      <c r="F18" s="95"/>
      <c r="G18" s="95"/>
    </row>
    <row r="19" spans="1:7" ht="12" customHeight="1" x14ac:dyDescent="0.75">
      <c r="A19" s="76"/>
      <c r="B19" s="4" t="s">
        <v>12</v>
      </c>
      <c r="C19" s="5"/>
      <c r="D19" s="6"/>
      <c r="E19" s="6"/>
      <c r="F19" s="6"/>
      <c r="G19" s="6"/>
    </row>
    <row r="20" spans="1:7" ht="24" customHeight="1" x14ac:dyDescent="0.75">
      <c r="A20" s="92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4.75" x14ac:dyDescent="0.75">
      <c r="A21" s="92"/>
      <c r="B21" s="96" t="s">
        <v>66</v>
      </c>
      <c r="C21" s="3" t="s">
        <v>19</v>
      </c>
      <c r="D21" s="97">
        <v>1</v>
      </c>
      <c r="E21" s="98" t="s">
        <v>61</v>
      </c>
      <c r="F21" s="86">
        <v>20000</v>
      </c>
      <c r="G21" s="86">
        <f t="shared" ref="G21" si="0">(D21*F21)</f>
        <v>20000</v>
      </c>
    </row>
    <row r="22" spans="1:7" ht="12.75" customHeight="1" x14ac:dyDescent="0.75">
      <c r="A22" s="92"/>
      <c r="B22" s="8" t="s">
        <v>20</v>
      </c>
      <c r="C22" s="9"/>
      <c r="D22" s="9"/>
      <c r="E22" s="9"/>
      <c r="F22" s="10"/>
      <c r="G22" s="11">
        <f>SUM(G21:G21)</f>
        <v>20000</v>
      </c>
    </row>
    <row r="23" spans="1:7" ht="12" customHeight="1" x14ac:dyDescent="0.75">
      <c r="A23" s="71"/>
      <c r="B23" s="93"/>
      <c r="C23" s="95"/>
      <c r="D23" s="95"/>
      <c r="E23" s="95"/>
      <c r="F23" s="99"/>
      <c r="G23" s="99"/>
    </row>
    <row r="24" spans="1:7" ht="12" customHeight="1" x14ac:dyDescent="0.75">
      <c r="A24" s="76"/>
      <c r="B24" s="12" t="s">
        <v>21</v>
      </c>
      <c r="C24" s="13"/>
      <c r="D24" s="14"/>
      <c r="E24" s="14"/>
      <c r="F24" s="15"/>
      <c r="G24" s="15"/>
    </row>
    <row r="25" spans="1:7" ht="24" customHeight="1" x14ac:dyDescent="0.75">
      <c r="A25" s="76"/>
      <c r="B25" s="16" t="s">
        <v>13</v>
      </c>
      <c r="C25" s="17" t="s">
        <v>14</v>
      </c>
      <c r="D25" s="17" t="s">
        <v>15</v>
      </c>
      <c r="E25" s="16" t="s">
        <v>16</v>
      </c>
      <c r="F25" s="17" t="s">
        <v>17</v>
      </c>
      <c r="G25" s="16" t="s">
        <v>18</v>
      </c>
    </row>
    <row r="26" spans="1:7" ht="12" customHeight="1" x14ac:dyDescent="0.75">
      <c r="A26" s="76"/>
      <c r="B26" s="18"/>
      <c r="C26" s="3"/>
      <c r="D26" s="97"/>
      <c r="E26" s="96"/>
      <c r="F26" s="86"/>
      <c r="G26" s="86"/>
    </row>
    <row r="27" spans="1:7" ht="12" customHeight="1" x14ac:dyDescent="0.75">
      <c r="A27" s="76"/>
      <c r="B27" s="19" t="s">
        <v>22</v>
      </c>
      <c r="C27" s="20"/>
      <c r="D27" s="20"/>
      <c r="E27" s="20"/>
      <c r="F27" s="21"/>
      <c r="G27" s="21"/>
    </row>
    <row r="28" spans="1:7" ht="12" customHeight="1" x14ac:dyDescent="0.75">
      <c r="A28" s="71"/>
      <c r="B28" s="100"/>
      <c r="C28" s="101"/>
      <c r="D28" s="101"/>
      <c r="E28" s="101"/>
      <c r="F28" s="102"/>
      <c r="G28" s="102"/>
    </row>
    <row r="29" spans="1:7" ht="12" customHeight="1" x14ac:dyDescent="0.75">
      <c r="A29" s="76"/>
      <c r="B29" s="12" t="s">
        <v>23</v>
      </c>
      <c r="C29" s="13"/>
      <c r="D29" s="14"/>
      <c r="E29" s="14"/>
      <c r="F29" s="15"/>
      <c r="G29" s="15"/>
    </row>
    <row r="30" spans="1:7" ht="24" customHeight="1" x14ac:dyDescent="0.75">
      <c r="A30" s="76"/>
      <c r="B30" s="22" t="s">
        <v>13</v>
      </c>
      <c r="C30" s="22" t="s">
        <v>14</v>
      </c>
      <c r="D30" s="22" t="s">
        <v>15</v>
      </c>
      <c r="E30" s="22" t="s">
        <v>16</v>
      </c>
      <c r="F30" s="23" t="s">
        <v>17</v>
      </c>
      <c r="G30" s="22" t="s">
        <v>18</v>
      </c>
    </row>
    <row r="31" spans="1:7" ht="12.75" customHeight="1" x14ac:dyDescent="0.75">
      <c r="A31" s="92"/>
      <c r="B31" s="96"/>
      <c r="C31" s="3"/>
      <c r="D31" s="97"/>
      <c r="E31" s="96"/>
      <c r="F31" s="86"/>
      <c r="G31" s="86"/>
    </row>
    <row r="32" spans="1:7" ht="12.75" customHeight="1" x14ac:dyDescent="0.75">
      <c r="A32" s="76"/>
      <c r="B32" s="24" t="s">
        <v>24</v>
      </c>
      <c r="C32" s="25"/>
      <c r="D32" s="25"/>
      <c r="E32" s="25"/>
      <c r="F32" s="26"/>
      <c r="G32" s="27">
        <f>SUM(G31:G31)</f>
        <v>0</v>
      </c>
    </row>
    <row r="33" spans="1:11" ht="12" customHeight="1" x14ac:dyDescent="0.75">
      <c r="A33" s="71"/>
      <c r="B33" s="100"/>
      <c r="C33" s="101"/>
      <c r="D33" s="101"/>
      <c r="E33" s="101"/>
      <c r="F33" s="102"/>
      <c r="G33" s="102"/>
    </row>
    <row r="34" spans="1:11" ht="12" customHeight="1" x14ac:dyDescent="0.75">
      <c r="A34" s="76"/>
      <c r="B34" s="12" t="s">
        <v>25</v>
      </c>
      <c r="C34" s="117"/>
      <c r="D34" s="118"/>
      <c r="E34" s="118"/>
      <c r="F34" s="119"/>
      <c r="G34" s="119"/>
    </row>
    <row r="35" spans="1:11" ht="24" customHeight="1" x14ac:dyDescent="0.75">
      <c r="A35" s="76"/>
      <c r="B35" s="22" t="s">
        <v>26</v>
      </c>
      <c r="C35" s="22" t="s">
        <v>27</v>
      </c>
      <c r="D35" s="22" t="s">
        <v>28</v>
      </c>
      <c r="E35" s="22" t="s">
        <v>16</v>
      </c>
      <c r="F35" s="23" t="s">
        <v>17</v>
      </c>
      <c r="G35" s="22" t="s">
        <v>18</v>
      </c>
      <c r="K35" s="103"/>
    </row>
    <row r="36" spans="1:11" ht="12.75" customHeight="1" x14ac:dyDescent="0.75">
      <c r="A36" s="92"/>
      <c r="B36" s="138" t="s">
        <v>67</v>
      </c>
      <c r="C36" s="139" t="s">
        <v>27</v>
      </c>
      <c r="D36" s="140">
        <v>1</v>
      </c>
      <c r="E36" s="139" t="s">
        <v>68</v>
      </c>
      <c r="F36" s="141">
        <v>400</v>
      </c>
      <c r="G36" s="141">
        <f>+D36*F36</f>
        <v>400</v>
      </c>
    </row>
    <row r="37" spans="1:11" ht="12.75" customHeight="1" x14ac:dyDescent="0.75">
      <c r="A37" s="92"/>
      <c r="B37" s="138" t="s">
        <v>69</v>
      </c>
      <c r="C37" s="142" t="s">
        <v>80</v>
      </c>
      <c r="D37" s="143">
        <v>2</v>
      </c>
      <c r="E37" s="142" t="s">
        <v>70</v>
      </c>
      <c r="F37" s="141">
        <v>7000</v>
      </c>
      <c r="G37" s="141">
        <f t="shared" ref="G37" si="1">+D37*F37</f>
        <v>14000</v>
      </c>
    </row>
    <row r="38" spans="1:11" ht="13.5" customHeight="1" x14ac:dyDescent="0.75">
      <c r="A38" s="76"/>
      <c r="B38" s="24" t="s">
        <v>29</v>
      </c>
      <c r="C38" s="120"/>
      <c r="D38" s="120"/>
      <c r="E38" s="120"/>
      <c r="F38" s="121"/>
      <c r="G38" s="11">
        <f>SUM(G36:G37)</f>
        <v>14400</v>
      </c>
    </row>
    <row r="39" spans="1:11" ht="12" customHeight="1" x14ac:dyDescent="0.75">
      <c r="A39" s="71"/>
      <c r="B39" s="122"/>
      <c r="C39" s="123"/>
      <c r="D39" s="123"/>
      <c r="E39" s="124"/>
      <c r="F39" s="125"/>
      <c r="G39" s="125"/>
    </row>
    <row r="40" spans="1:11" ht="12" customHeight="1" x14ac:dyDescent="0.75">
      <c r="A40" s="76"/>
      <c r="B40" s="12" t="s">
        <v>30</v>
      </c>
      <c r="C40" s="117"/>
      <c r="D40" s="118"/>
      <c r="E40" s="118"/>
      <c r="F40" s="119"/>
      <c r="G40" s="119"/>
    </row>
    <row r="41" spans="1:11" ht="24" customHeight="1" x14ac:dyDescent="0.75">
      <c r="A41" s="76"/>
      <c r="B41" s="22" t="s">
        <v>31</v>
      </c>
      <c r="C41" s="22" t="s">
        <v>27</v>
      </c>
      <c r="D41" s="22" t="s">
        <v>28</v>
      </c>
      <c r="E41" s="22" t="s">
        <v>16</v>
      </c>
      <c r="F41" s="23" t="s">
        <v>17</v>
      </c>
      <c r="G41" s="22" t="s">
        <v>18</v>
      </c>
    </row>
    <row r="42" spans="1:11" ht="12.75" customHeight="1" x14ac:dyDescent="0.75">
      <c r="A42" s="92"/>
      <c r="B42" s="144" t="s">
        <v>71</v>
      </c>
      <c r="C42" s="142" t="s">
        <v>27</v>
      </c>
      <c r="D42" s="141">
        <v>1</v>
      </c>
      <c r="E42" s="144" t="s">
        <v>72</v>
      </c>
      <c r="F42" s="141">
        <v>1</v>
      </c>
      <c r="G42" s="141">
        <v>3000</v>
      </c>
    </row>
    <row r="43" spans="1:11" ht="13.5" customHeight="1" x14ac:dyDescent="0.75">
      <c r="A43" s="76"/>
      <c r="B43" s="24" t="s">
        <v>32</v>
      </c>
      <c r="C43" s="126"/>
      <c r="D43" s="126"/>
      <c r="E43" s="126"/>
      <c r="F43" s="127"/>
      <c r="G43" s="11">
        <f>SUM(G42)</f>
        <v>3000</v>
      </c>
    </row>
    <row r="44" spans="1:11" ht="12" customHeight="1" x14ac:dyDescent="0.75">
      <c r="A44" s="71"/>
      <c r="B44" s="104"/>
      <c r="C44" s="104"/>
      <c r="D44" s="104"/>
      <c r="E44" s="104"/>
      <c r="F44" s="105"/>
      <c r="G44" s="105"/>
    </row>
    <row r="45" spans="1:11" ht="12" customHeight="1" x14ac:dyDescent="0.75">
      <c r="A45" s="106"/>
      <c r="B45" s="39" t="s">
        <v>33</v>
      </c>
      <c r="C45" s="40"/>
      <c r="D45" s="40"/>
      <c r="E45" s="40"/>
      <c r="F45" s="40"/>
      <c r="G45" s="41">
        <f>G22+G32+G38+G43</f>
        <v>37400</v>
      </c>
    </row>
    <row r="46" spans="1:11" ht="12" customHeight="1" x14ac:dyDescent="0.75">
      <c r="A46" s="106"/>
      <c r="B46" s="42" t="s">
        <v>34</v>
      </c>
      <c r="C46" s="29"/>
      <c r="D46" s="29"/>
      <c r="E46" s="29"/>
      <c r="F46" s="29"/>
      <c r="G46" s="43">
        <f>G45*0.05</f>
        <v>1870</v>
      </c>
    </row>
    <row r="47" spans="1:11" ht="12" customHeight="1" x14ac:dyDescent="0.75">
      <c r="A47" s="106"/>
      <c r="B47" s="44" t="s">
        <v>35</v>
      </c>
      <c r="C47" s="28"/>
      <c r="D47" s="28"/>
      <c r="E47" s="28"/>
      <c r="F47" s="28"/>
      <c r="G47" s="45">
        <f>G46+G45</f>
        <v>39270</v>
      </c>
    </row>
    <row r="48" spans="1:11" ht="12" customHeight="1" x14ac:dyDescent="0.75">
      <c r="A48" s="106"/>
      <c r="B48" s="42" t="s">
        <v>36</v>
      </c>
      <c r="C48" s="29"/>
      <c r="D48" s="29"/>
      <c r="E48" s="29"/>
      <c r="F48" s="29"/>
      <c r="G48" s="43">
        <f>G12</f>
        <v>87500</v>
      </c>
    </row>
    <row r="49" spans="1:7" ht="12" customHeight="1" x14ac:dyDescent="0.75">
      <c r="A49" s="106"/>
      <c r="B49" s="46" t="s">
        <v>37</v>
      </c>
      <c r="C49" s="47"/>
      <c r="D49" s="47"/>
      <c r="E49" s="47"/>
      <c r="F49" s="47"/>
      <c r="G49" s="48">
        <f>G48-G47</f>
        <v>48230</v>
      </c>
    </row>
    <row r="50" spans="1:7" ht="12" customHeight="1" x14ac:dyDescent="0.75">
      <c r="A50" s="106"/>
      <c r="B50" s="37" t="s">
        <v>38</v>
      </c>
      <c r="C50" s="38"/>
      <c r="D50" s="38"/>
      <c r="E50" s="38"/>
      <c r="F50" s="38"/>
      <c r="G50" s="35"/>
    </row>
    <row r="51" spans="1:7" ht="12.75" customHeight="1" thickBot="1" x14ac:dyDescent="0.9">
      <c r="A51" s="106"/>
      <c r="B51" s="49"/>
      <c r="C51" s="38"/>
      <c r="D51" s="38"/>
      <c r="E51" s="38"/>
      <c r="F51" s="38"/>
      <c r="G51" s="35"/>
    </row>
    <row r="52" spans="1:7" ht="12" customHeight="1" x14ac:dyDescent="0.75">
      <c r="A52" s="106"/>
      <c r="B52" s="58" t="s">
        <v>39</v>
      </c>
      <c r="C52" s="107"/>
      <c r="D52" s="107"/>
      <c r="E52" s="107"/>
      <c r="F52" s="108"/>
      <c r="G52" s="35"/>
    </row>
    <row r="53" spans="1:7" ht="12" customHeight="1" x14ac:dyDescent="0.75">
      <c r="A53" s="106"/>
      <c r="B53" s="59" t="s">
        <v>40</v>
      </c>
      <c r="C53" s="56"/>
      <c r="D53" s="56"/>
      <c r="E53" s="56"/>
      <c r="F53" s="109"/>
      <c r="G53" s="35"/>
    </row>
    <row r="54" spans="1:7" ht="12" customHeight="1" x14ac:dyDescent="0.75">
      <c r="A54" s="106"/>
      <c r="B54" s="59" t="s">
        <v>41</v>
      </c>
      <c r="C54" s="56"/>
      <c r="D54" s="56"/>
      <c r="E54" s="56"/>
      <c r="F54" s="109"/>
      <c r="G54" s="35"/>
    </row>
    <row r="55" spans="1:7" ht="12" customHeight="1" x14ac:dyDescent="0.75">
      <c r="A55" s="106"/>
      <c r="B55" s="59" t="s">
        <v>42</v>
      </c>
      <c r="C55" s="56"/>
      <c r="D55" s="56"/>
      <c r="E55" s="56"/>
      <c r="F55" s="109"/>
      <c r="G55" s="35"/>
    </row>
    <row r="56" spans="1:7" ht="12" customHeight="1" x14ac:dyDescent="0.75">
      <c r="A56" s="106"/>
      <c r="B56" s="59" t="s">
        <v>43</v>
      </c>
      <c r="C56" s="56"/>
      <c r="D56" s="56"/>
      <c r="E56" s="56"/>
      <c r="F56" s="109"/>
      <c r="G56" s="35"/>
    </row>
    <row r="57" spans="1:7" ht="12" customHeight="1" x14ac:dyDescent="0.75">
      <c r="A57" s="106"/>
      <c r="B57" s="59" t="s">
        <v>44</v>
      </c>
      <c r="C57" s="56"/>
      <c r="D57" s="56"/>
      <c r="E57" s="56"/>
      <c r="F57" s="109"/>
      <c r="G57" s="35"/>
    </row>
    <row r="58" spans="1:7" ht="12.75" customHeight="1" thickBot="1" x14ac:dyDescent="0.9">
      <c r="A58" s="106"/>
      <c r="B58" s="60" t="s">
        <v>45</v>
      </c>
      <c r="C58" s="110"/>
      <c r="D58" s="110"/>
      <c r="E58" s="110"/>
      <c r="F58" s="111"/>
      <c r="G58" s="35"/>
    </row>
    <row r="59" spans="1:7" ht="12.75" customHeight="1" x14ac:dyDescent="0.75">
      <c r="A59" s="106"/>
      <c r="B59" s="56"/>
      <c r="C59" s="56"/>
      <c r="D59" s="56"/>
      <c r="E59" s="56"/>
      <c r="F59" s="56"/>
      <c r="G59" s="35"/>
    </row>
    <row r="60" spans="1:7" ht="15" customHeight="1" thickBot="1" x14ac:dyDescent="0.9">
      <c r="A60" s="106"/>
      <c r="B60" s="128" t="s">
        <v>46</v>
      </c>
      <c r="C60" s="129"/>
      <c r="D60" s="112"/>
      <c r="E60" s="113"/>
      <c r="F60" s="113"/>
      <c r="G60" s="35"/>
    </row>
    <row r="61" spans="1:7" ht="12" customHeight="1" x14ac:dyDescent="0.75">
      <c r="A61" s="106"/>
      <c r="B61" s="51" t="s">
        <v>31</v>
      </c>
      <c r="C61" s="30" t="s">
        <v>47</v>
      </c>
      <c r="D61" s="114" t="s">
        <v>48</v>
      </c>
      <c r="E61" s="113"/>
      <c r="F61" s="113"/>
      <c r="G61" s="35"/>
    </row>
    <row r="62" spans="1:7" ht="12" customHeight="1" x14ac:dyDescent="0.75">
      <c r="A62" s="106"/>
      <c r="B62" s="52" t="s">
        <v>49</v>
      </c>
      <c r="C62" s="31">
        <f>+G22</f>
        <v>20000</v>
      </c>
      <c r="D62" s="115">
        <f>(C62/C68)</f>
        <v>0.50929462694168581</v>
      </c>
      <c r="E62" s="113"/>
      <c r="F62" s="113"/>
      <c r="G62" s="35"/>
    </row>
    <row r="63" spans="1:7" ht="12" customHeight="1" x14ac:dyDescent="0.75">
      <c r="A63" s="106"/>
      <c r="B63" s="52" t="s">
        <v>50</v>
      </c>
      <c r="C63" s="31">
        <f>+G26</f>
        <v>0</v>
      </c>
      <c r="D63" s="115">
        <v>0</v>
      </c>
      <c r="E63" s="113"/>
      <c r="F63" s="113"/>
      <c r="G63" s="35"/>
    </row>
    <row r="64" spans="1:7" ht="12" customHeight="1" x14ac:dyDescent="0.75">
      <c r="A64" s="106"/>
      <c r="B64" s="52" t="s">
        <v>51</v>
      </c>
      <c r="C64" s="31">
        <f>+G32</f>
        <v>0</v>
      </c>
      <c r="D64" s="115">
        <f>(C64/C68)</f>
        <v>0</v>
      </c>
      <c r="E64" s="113"/>
      <c r="F64" s="113"/>
      <c r="G64" s="35"/>
    </row>
    <row r="65" spans="1:7" ht="12" customHeight="1" x14ac:dyDescent="0.75">
      <c r="A65" s="106"/>
      <c r="B65" s="52" t="s">
        <v>26</v>
      </c>
      <c r="C65" s="31">
        <f>G38</f>
        <v>14400</v>
      </c>
      <c r="D65" s="115">
        <f>(C65/C68)</f>
        <v>0.36669213139801377</v>
      </c>
      <c r="E65" s="113"/>
      <c r="F65" s="113"/>
      <c r="G65" s="35"/>
    </row>
    <row r="66" spans="1:7" ht="12" customHeight="1" x14ac:dyDescent="0.75">
      <c r="A66" s="106"/>
      <c r="B66" s="52" t="s">
        <v>52</v>
      </c>
      <c r="C66" s="32">
        <f>+G43</f>
        <v>3000</v>
      </c>
      <c r="D66" s="115">
        <f>(C66/C68)</f>
        <v>7.6394194041252861E-2</v>
      </c>
      <c r="E66" s="34"/>
      <c r="F66" s="34"/>
      <c r="G66" s="35"/>
    </row>
    <row r="67" spans="1:7" ht="12" customHeight="1" x14ac:dyDescent="0.75">
      <c r="A67" s="106"/>
      <c r="B67" s="52" t="s">
        <v>53</v>
      </c>
      <c r="C67" s="32">
        <f>+G46</f>
        <v>1870</v>
      </c>
      <c r="D67" s="115">
        <f>(C67/C68)</f>
        <v>4.7619047619047616E-2</v>
      </c>
      <c r="E67" s="34"/>
      <c r="F67" s="34"/>
      <c r="G67" s="35"/>
    </row>
    <row r="68" spans="1:7" ht="12.75" customHeight="1" thickBot="1" x14ac:dyDescent="0.9">
      <c r="A68" s="106"/>
      <c r="B68" s="53" t="s">
        <v>54</v>
      </c>
      <c r="C68" s="54">
        <f>SUM(C62:C67)</f>
        <v>39270</v>
      </c>
      <c r="D68" s="55">
        <f>SUM(D62:D67)</f>
        <v>1.0000000000000002</v>
      </c>
      <c r="E68" s="34"/>
      <c r="F68" s="34"/>
      <c r="G68" s="35"/>
    </row>
    <row r="69" spans="1:7" ht="12" customHeight="1" x14ac:dyDescent="0.75">
      <c r="A69" s="106"/>
      <c r="B69" s="49"/>
      <c r="C69" s="38"/>
      <c r="D69" s="38"/>
      <c r="E69" s="38"/>
      <c r="F69" s="38"/>
      <c r="G69" s="35"/>
    </row>
    <row r="70" spans="1:7" ht="12.75" customHeight="1" x14ac:dyDescent="0.75">
      <c r="A70" s="106"/>
      <c r="B70" s="50"/>
      <c r="C70" s="38"/>
      <c r="D70" s="38"/>
      <c r="E70" s="38"/>
      <c r="F70" s="38"/>
      <c r="G70" s="35"/>
    </row>
    <row r="71" spans="1:7" ht="12" customHeight="1" thickBot="1" x14ac:dyDescent="0.9">
      <c r="A71" s="116"/>
      <c r="B71" s="62"/>
      <c r="C71" s="63" t="s">
        <v>78</v>
      </c>
      <c r="D71" s="64"/>
      <c r="E71" s="65"/>
      <c r="F71" s="33"/>
      <c r="G71" s="35"/>
    </row>
    <row r="72" spans="1:7" ht="12" customHeight="1" x14ac:dyDescent="0.75">
      <c r="A72" s="106"/>
      <c r="B72" s="66" t="s">
        <v>79</v>
      </c>
      <c r="C72" s="67">
        <v>30</v>
      </c>
      <c r="D72" s="67">
        <v>35</v>
      </c>
      <c r="E72" s="68">
        <v>40</v>
      </c>
      <c r="F72" s="61"/>
      <c r="G72" s="36"/>
    </row>
    <row r="73" spans="1:7" ht="12.75" customHeight="1" thickBot="1" x14ac:dyDescent="0.9">
      <c r="A73" s="106"/>
      <c r="B73" s="53" t="s">
        <v>75</v>
      </c>
      <c r="C73" s="69">
        <f>(G47/C72)</f>
        <v>1309</v>
      </c>
      <c r="D73" s="69">
        <f>(G47/D72)</f>
        <v>1122</v>
      </c>
      <c r="E73" s="70">
        <f>(G47/E72)</f>
        <v>981.75</v>
      </c>
      <c r="F73" s="61"/>
      <c r="G73" s="36"/>
    </row>
    <row r="74" spans="1:7" ht="15.65" customHeight="1" x14ac:dyDescent="0.75">
      <c r="A74" s="106"/>
      <c r="B74" s="57" t="s">
        <v>55</v>
      </c>
      <c r="C74" s="56"/>
      <c r="D74" s="56"/>
      <c r="E74" s="56"/>
      <c r="F74" s="56"/>
      <c r="G74" s="56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2021-03-09T13:11:30Z</cp:lastPrinted>
  <dcterms:created xsi:type="dcterms:W3CDTF">2020-11-27T12:49:26Z</dcterms:created>
  <dcterms:modified xsi:type="dcterms:W3CDTF">2021-04-12T04:47:07Z</dcterms:modified>
</cp:coreProperties>
</file>