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Galvarino\"/>
    </mc:Choice>
  </mc:AlternateContent>
  <bookViews>
    <workbookView xWindow="0" yWindow="0" windowWidth="28800" windowHeight="12300"/>
  </bookViews>
  <sheets>
    <sheet name="PRADERA BIANUAL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6" l="1"/>
  <c r="C82" i="6"/>
  <c r="D76" i="6" s="1"/>
  <c r="G56" i="6"/>
  <c r="G57" i="6" s="1"/>
  <c r="G51" i="6"/>
  <c r="G49" i="6"/>
  <c r="G48" i="6"/>
  <c r="G45" i="6"/>
  <c r="G39" i="6"/>
  <c r="G38" i="6"/>
  <c r="G37" i="6"/>
  <c r="G36" i="6"/>
  <c r="G35" i="6"/>
  <c r="G34" i="6"/>
  <c r="G33" i="6"/>
  <c r="G32" i="6"/>
  <c r="G31" i="6"/>
  <c r="G12" i="6"/>
  <c r="G62" i="6" s="1"/>
  <c r="D80" i="6" l="1"/>
  <c r="G40" i="6"/>
  <c r="D78" i="6"/>
  <c r="G52" i="6"/>
  <c r="D79" i="6"/>
  <c r="D81" i="6"/>
  <c r="G59" i="6" l="1"/>
  <c r="G60" i="6" s="1"/>
  <c r="G61" i="6" s="1"/>
  <c r="D87" i="6" s="1"/>
  <c r="D82" i="6"/>
  <c r="C87" i="6" l="1"/>
  <c r="G63" i="6"/>
  <c r="E87" i="6"/>
</calcChain>
</file>

<file path=xl/sharedStrings.xml><?xml version="1.0" encoding="utf-8"?>
<sst xmlns="http://schemas.openxmlformats.org/spreadsheetml/2006/main" count="143" uniqueCount="106">
  <si>
    <t>RUBRO O CULTIVO</t>
  </si>
  <si>
    <t>PRADERA BIANUAL</t>
  </si>
  <si>
    <t>RENDIMIENTO (Kg. carne/Há.)</t>
  </si>
  <si>
    <t>VARIEDAD</t>
  </si>
  <si>
    <t>BALLICA-TREBO</t>
  </si>
  <si>
    <t>FECHA ESTIMADA  PRECIO VENTA</t>
  </si>
  <si>
    <t>Abril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</si>
  <si>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</si>
  <si>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</si>
  <si>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</si>
  <si>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</si>
  <si>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</si>
  <si>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</si>
  <si>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</si>
  <si>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Galvarino</t>
  </si>
  <si>
    <t>DESTINO PRODUCCION</t>
  </si>
  <si>
    <t>Interno Forraje</t>
  </si>
  <si>
    <t>COMUNA/LOCALIDAD</t>
  </si>
  <si>
    <t>FECHA DE COSECHA</t>
  </si>
  <si>
    <t>Noviembre-Diciembre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</si>
  <si>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</si>
  <si>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</si>
  <si>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</si>
  <si>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</si>
  <si>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</si>
  <si>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</si>
  <si>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</si>
  <si>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</si>
  <si>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</si>
  <si>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</si>
  <si>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</si>
  <si>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n/a</t>
  </si>
  <si>
    <t>00</t>
  </si>
  <si>
    <t>Subtotal Jornadas Hombre</t>
  </si>
  <si>
    <t>JORNADAS ANIMAL</t>
  </si>
  <si>
    <t>Subtotal Jornadas Animal</t>
  </si>
  <si>
    <t>MAQUINARIA</t>
  </si>
  <si>
    <t>Rastraje 1</t>
  </si>
  <si>
    <t>JM</t>
  </si>
  <si>
    <t>Abril-Mayo</t>
  </si>
  <si>
    <t>Aradura</t>
  </si>
  <si>
    <t>Mayo</t>
  </si>
  <si>
    <t>Rastraje 2</t>
  </si>
  <si>
    <t>Junio</t>
  </si>
  <si>
    <t>Vibrocultivador</t>
  </si>
  <si>
    <t>Acarreo Insumos</t>
  </si>
  <si>
    <t>Junio-Julio</t>
  </si>
  <si>
    <t>Siembra y Fertilización</t>
  </si>
  <si>
    <t>Junio Julio</t>
  </si>
  <si>
    <t>Fertilizaciòn Nitrògeno 1</t>
  </si>
  <si>
    <t>Agosto</t>
  </si>
  <si>
    <t>Fertilizaciòn Nitrògeno 2</t>
  </si>
  <si>
    <t>Septiembre</t>
  </si>
  <si>
    <t>Aplicación Herbicidas</t>
  </si>
  <si>
    <t>Agosto-Septiembre</t>
  </si>
  <si>
    <t>Subtotal Costo Maquinaria</t>
  </si>
  <si>
    <t>INSUMOS</t>
  </si>
  <si>
    <t>Insumos</t>
  </si>
  <si>
    <t>Unidad (Kg/l/u)</t>
  </si>
  <si>
    <t>Cantidad (Kg/l/u)</t>
  </si>
  <si>
    <t>SEMILLA</t>
  </si>
  <si>
    <t>Ballica Bianual (belinda)</t>
  </si>
  <si>
    <t>Kg</t>
  </si>
  <si>
    <t>Trebol Rosado</t>
  </si>
  <si>
    <t>FERTILIZANTES</t>
  </si>
  <si>
    <t>Mezcla 7-27-8</t>
  </si>
  <si>
    <t>Urea</t>
  </si>
  <si>
    <t>kg</t>
  </si>
  <si>
    <t>Septiembre- Octubre</t>
  </si>
  <si>
    <t>HERBICIDAS</t>
  </si>
  <si>
    <t>Precide+venceweed</t>
  </si>
  <si>
    <t>Lt.</t>
  </si>
  <si>
    <t>Octubre-Noviembre</t>
  </si>
  <si>
    <t>Subtotal Insumos</t>
  </si>
  <si>
    <t>OTROS</t>
  </si>
  <si>
    <t>Item</t>
  </si>
  <si>
    <t xml:space="preserve">Traslados </t>
  </si>
  <si>
    <t>unidad)</t>
  </si>
  <si>
    <t>Julio-Noviembre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</si>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</sst>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sz val="8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7" fillId="7" borderId="20" xfId="0" applyFont="1" applyFill="1" applyBorder="1" applyAlignment="1"/>
    <xf numFmtId="49" fontId="5" fillId="8" borderId="2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9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49" fontId="5" fillId="8" borderId="32" xfId="0" applyNumberFormat="1" applyFont="1" applyFill="1" applyBorder="1" applyAlignment="1">
      <alignment vertical="center"/>
    </xf>
    <xf numFmtId="49" fontId="7" fillId="8" borderId="33" xfId="0" applyNumberFormat="1" applyFont="1" applyFill="1" applyBorder="1" applyAlignment="1"/>
    <xf numFmtId="49" fontId="5" fillId="2" borderId="34" xfId="0" applyNumberFormat="1" applyFont="1" applyFill="1" applyBorder="1" applyAlignment="1">
      <alignment vertical="center"/>
    </xf>
    <xf numFmtId="9" fontId="7" fillId="2" borderId="35" xfId="0" applyNumberFormat="1" applyFont="1" applyFill="1" applyBorder="1" applyAlignment="1"/>
    <xf numFmtId="49" fontId="5" fillId="8" borderId="36" xfId="0" applyNumberFormat="1" applyFont="1" applyFill="1" applyBorder="1" applyAlignment="1">
      <alignment vertical="center"/>
    </xf>
    <xf numFmtId="166" fontId="5" fillId="8" borderId="37" xfId="0" applyNumberFormat="1" applyFont="1" applyFill="1" applyBorder="1" applyAlignment="1">
      <alignment vertical="center"/>
    </xf>
    <xf numFmtId="9" fontId="5" fillId="8" borderId="38" xfId="0" applyNumberFormat="1" applyFont="1" applyFill="1" applyBorder="1" applyAlignment="1">
      <alignment vertical="center"/>
    </xf>
    <xf numFmtId="0" fontId="7" fillId="9" borderId="41" xfId="0" applyFont="1" applyFill="1" applyBorder="1" applyAlignment="1"/>
    <xf numFmtId="0" fontId="7" fillId="2" borderId="20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7" fillId="2" borderId="43" xfId="0" applyFont="1" applyFill="1" applyBorder="1" applyAlignment="1"/>
    <xf numFmtId="0" fontId="7" fillId="2" borderId="44" xfId="0" applyFont="1" applyFill="1" applyBorder="1" applyAlignment="1"/>
    <xf numFmtId="49" fontId="7" fillId="2" borderId="45" xfId="0" applyNumberFormat="1" applyFont="1" applyFill="1" applyBorder="1" applyAlignment="1">
      <alignment vertical="center"/>
    </xf>
    <xf numFmtId="0" fontId="7" fillId="2" borderId="46" xfId="0" applyFont="1" applyFill="1" applyBorder="1" applyAlignment="1"/>
    <xf numFmtId="49" fontId="7" fillId="2" borderId="47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0" fontId="7" fillId="2" borderId="49" xfId="0" applyFont="1" applyFill="1" applyBorder="1" applyAlignment="1"/>
    <xf numFmtId="0" fontId="5" fillId="7" borderId="20" xfId="0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49" fontId="10" fillId="9" borderId="20" xfId="0" applyNumberFormat="1" applyFont="1" applyFill="1" applyBorder="1" applyAlignment="1">
      <alignment vertical="center"/>
    </xf>
    <xf numFmtId="0" fontId="2" fillId="9" borderId="20" xfId="0" applyFont="1" applyFill="1" applyBorder="1" applyAlignment="1">
      <alignment vertical="center"/>
    </xf>
    <xf numFmtId="0" fontId="2" fillId="9" borderId="50" xfId="0" applyFont="1" applyFill="1" applyBorder="1" applyAlignment="1">
      <alignment vertical="center"/>
    </xf>
    <xf numFmtId="49" fontId="5" fillId="8" borderId="51" xfId="0" applyNumberFormat="1" applyFont="1" applyFill="1" applyBorder="1" applyAlignment="1">
      <alignment vertical="center"/>
    </xf>
    <xf numFmtId="0" fontId="5" fillId="8" borderId="52" xfId="0" applyNumberFormat="1" applyFont="1" applyFill="1" applyBorder="1" applyAlignment="1">
      <alignment vertical="center"/>
    </xf>
    <xf numFmtId="166" fontId="5" fillId="8" borderId="38" xfId="0" applyNumberFormat="1" applyFont="1" applyFill="1" applyBorder="1" applyAlignment="1">
      <alignment vertical="center"/>
    </xf>
    <xf numFmtId="49" fontId="10" fillId="9" borderId="39" xfId="0" applyNumberFormat="1" applyFont="1" applyFill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0" fontId="0" fillId="2" borderId="58" xfId="0" applyFont="1" applyFill="1" applyBorder="1" applyAlignment="1"/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14" fontId="4" fillId="2" borderId="57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49" fontId="11" fillId="2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49" fontId="12" fillId="3" borderId="5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/>
    </xf>
    <xf numFmtId="49" fontId="8" fillId="3" borderId="5" xfId="0" applyNumberFormat="1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 wrapText="1"/>
    </xf>
    <xf numFmtId="49" fontId="4" fillId="2" borderId="54" xfId="0" applyNumberFormat="1" applyFont="1" applyFill="1" applyBorder="1" applyAlignment="1">
      <alignment horizontal="left" wrapText="1"/>
    </xf>
    <xf numFmtId="0" fontId="4" fillId="2" borderId="59" xfId="0" applyFont="1" applyFill="1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49" fontId="13" fillId="3" borderId="5" xfId="0" applyNumberFormat="1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49" fontId="12" fillId="5" borderId="11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12" fillId="3" borderId="5" xfId="0" applyNumberFormat="1" applyFont="1" applyFill="1" applyBorder="1" applyAlignment="1">
      <alignment horizontal="left" vertical="center" wrapText="1"/>
    </xf>
    <xf numFmtId="49" fontId="14" fillId="10" borderId="5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left"/>
    </xf>
    <xf numFmtId="49" fontId="12" fillId="5" borderId="13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12" fillId="3" borderId="13" xfId="0" applyNumberFormat="1" applyFont="1" applyFill="1" applyBorder="1" applyAlignment="1">
      <alignment horizontal="left" vertical="center"/>
    </xf>
    <xf numFmtId="49" fontId="12" fillId="3" borderId="13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3" fontId="4" fillId="2" borderId="16" xfId="0" applyNumberFormat="1" applyFont="1" applyFill="1" applyBorder="1" applyAlignment="1">
      <alignment horizontal="left"/>
    </xf>
    <xf numFmtId="49" fontId="12" fillId="3" borderId="11" xfId="0" applyNumberFormat="1" applyFont="1" applyFill="1" applyBorder="1" applyAlignment="1">
      <alignment horizontal="left" vertical="center"/>
    </xf>
    <xf numFmtId="49" fontId="12" fillId="3" borderId="11" xfId="0" applyNumberFormat="1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8" fillId="3" borderId="55" xfId="0" applyNumberFormat="1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left" vertical="center"/>
    </xf>
    <xf numFmtId="3" fontId="8" fillId="3" borderId="55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8" fillId="3" borderId="17" xfId="0" applyNumberFormat="1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/>
    </xf>
    <xf numFmtId="3" fontId="4" fillId="2" borderId="23" xfId="0" applyNumberFormat="1" applyFont="1" applyFill="1" applyBorder="1" applyAlignment="1">
      <alignment horizontal="left"/>
    </xf>
    <xf numFmtId="49" fontId="12" fillId="5" borderId="24" xfId="0" applyNumberFormat="1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165" fontId="12" fillId="5" borderId="26" xfId="0" applyNumberFormat="1" applyFont="1" applyFill="1" applyBorder="1" applyAlignment="1">
      <alignment horizontal="left" vertical="center"/>
    </xf>
    <xf numFmtId="49" fontId="12" fillId="3" borderId="27" xfId="0" applyNumberFormat="1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165" fontId="12" fillId="3" borderId="28" xfId="0" applyNumberFormat="1" applyFont="1" applyFill="1" applyBorder="1" applyAlignment="1">
      <alignment horizontal="left" vertical="center"/>
    </xf>
    <xf numFmtId="49" fontId="12" fillId="5" borderId="27" xfId="0" applyNumberFormat="1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165" fontId="12" fillId="5" borderId="28" xfId="0" applyNumberFormat="1" applyFont="1" applyFill="1" applyBorder="1" applyAlignment="1">
      <alignment horizontal="left" vertical="center"/>
    </xf>
    <xf numFmtId="49" fontId="12" fillId="5" borderId="29" xfId="0" applyNumberFormat="1" applyFont="1" applyFill="1" applyBorder="1" applyAlignment="1">
      <alignment horizontal="left" vertical="center"/>
    </xf>
    <xf numFmtId="0" fontId="12" fillId="5" borderId="30" xfId="0" applyFont="1" applyFill="1" applyBorder="1" applyAlignment="1">
      <alignment horizontal="left" vertical="center"/>
    </xf>
    <xf numFmtId="165" fontId="12" fillId="6" borderId="31" xfId="0" applyNumberFormat="1" applyFont="1" applyFill="1" applyBorder="1" applyAlignment="1">
      <alignment horizontal="left" vertical="center"/>
    </xf>
    <xf numFmtId="3" fontId="5" fillId="8" borderId="52" xfId="0" applyNumberFormat="1" applyFont="1" applyFill="1" applyBorder="1" applyAlignment="1">
      <alignment vertical="center"/>
    </xf>
    <xf numFmtId="3" fontId="5" fillId="8" borderId="5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70184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8415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H85" sqref="H85"/>
    </sheetView>
  </sheetViews>
  <sheetFormatPr baseColWidth="10" defaultColWidth="11.42578125" defaultRowHeight="15" x14ac:dyDescent="0.25"/>
  <cols>
    <col min="1" max="1" width="4.42578125" customWidth="1"/>
    <col min="2" max="2" width="16.710937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20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9"/>
      <c r="C8" s="2"/>
      <c r="D8" s="1"/>
      <c r="E8" s="2"/>
      <c r="F8" s="2"/>
      <c r="G8" s="2"/>
    </row>
    <row r="9" spans="1:7" x14ac:dyDescent="0.25">
      <c r="A9" s="16"/>
      <c r="B9" s="66" t="s">
        <v>0</v>
      </c>
      <c r="C9" s="55" t="s">
        <v>1</v>
      </c>
      <c r="D9" s="67"/>
      <c r="E9" s="68" t="s">
        <v>2</v>
      </c>
      <c r="F9" s="69"/>
      <c r="G9" s="56">
        <v>1000</v>
      </c>
    </row>
    <row r="10" spans="1:7" x14ac:dyDescent="0.25">
      <c r="A10" s="16"/>
      <c r="B10" s="50" t="s">
        <v>3</v>
      </c>
      <c r="C10" s="51" t="s">
        <v>4</v>
      </c>
      <c r="D10" s="67"/>
      <c r="E10" s="52" t="s">
        <v>5</v>
      </c>
      <c r="F10" s="53"/>
      <c r="G10" s="54" t="s">
        <v>6</v>
      </c>
    </row>
    <row r="11" spans="1:7" x14ac:dyDescent="0.25">
      <c r="A11" s="16"/>
      <c r="B11" s="50" t="s">
        <v>7</v>
      </c>
      <c r="C11" s="55" t="s">
        <v>8</v>
      </c>
      <c r="D11" s="67"/>
      <c r="E11" s="52" t="s">
        <v>9</v>
      </c>
      <c r="F11" s="53"/>
      <c r="G11" s="56">
        <v>1500</v>
      </c>
    </row>
    <row r="12" spans="1:7" x14ac:dyDescent="0.25">
      <c r="A12" s="16"/>
      <c r="B12" s="50" t="s">
        <v>10</v>
      </c>
      <c r="C12" s="57" t="s">
        <v>11</v>
      </c>
      <c r="D12" s="67"/>
      <c r="E12" s="54" t="s">
        <v>12</v>
      </c>
      <c r="F12" s="58"/>
      <c r="G12" s="59">
        <f>(G9*G11)</f>
        <v>1500000</v>
      </c>
    </row>
    <row r="13" spans="1:7" x14ac:dyDescent="0.25">
      <c r="A13" s="16"/>
      <c r="B13" s="50" t="s">
        <v>13</v>
      </c>
      <c r="C13" s="55" t="s">
        <v>14</v>
      </c>
      <c r="D13" s="67"/>
      <c r="E13" s="52" t="s">
        <v>15</v>
      </c>
      <c r="F13" s="53"/>
      <c r="G13" s="54" t="s">
        <v>16</v>
      </c>
    </row>
    <row r="14" spans="1:7" x14ac:dyDescent="0.25">
      <c r="A14" s="16"/>
      <c r="B14" s="50" t="s">
        <v>17</v>
      </c>
      <c r="C14" s="55" t="s">
        <v>14</v>
      </c>
      <c r="D14" s="67"/>
      <c r="E14" s="52" t="s">
        <v>18</v>
      </c>
      <c r="F14" s="53"/>
      <c r="G14" s="54" t="s">
        <v>19</v>
      </c>
    </row>
    <row r="15" spans="1:7" x14ac:dyDescent="0.25">
      <c r="A15" s="16"/>
      <c r="B15" s="50" t="s">
        <v>20</v>
      </c>
      <c r="C15" s="60">
        <v>44165</v>
      </c>
      <c r="D15" s="67"/>
      <c r="E15" s="61" t="s">
        <v>21</v>
      </c>
      <c r="F15" s="62"/>
      <c r="G15" s="63" t="s">
        <v>22</v>
      </c>
    </row>
    <row r="16" spans="1:7" x14ac:dyDescent="0.25">
      <c r="A16" s="1"/>
      <c r="B16" s="73"/>
      <c r="C16" s="74"/>
      <c r="D16" s="75"/>
      <c r="E16" s="76"/>
      <c r="F16" s="76"/>
      <c r="G16" s="77"/>
    </row>
    <row r="17" spans="1:7" x14ac:dyDescent="0.25">
      <c r="A17" s="4"/>
      <c r="B17" s="78" t="s">
        <v>23</v>
      </c>
      <c r="C17" s="79"/>
      <c r="D17" s="79"/>
      <c r="E17" s="79"/>
      <c r="F17" s="79"/>
      <c r="G17" s="79"/>
    </row>
    <row r="18" spans="1:7" x14ac:dyDescent="0.25">
      <c r="A18" s="1"/>
      <c r="B18" s="80"/>
      <c r="C18" s="70"/>
      <c r="D18" s="70"/>
      <c r="E18" s="70"/>
      <c r="F18" s="70"/>
      <c r="G18" s="70"/>
    </row>
    <row r="19" spans="1:7" x14ac:dyDescent="0.25">
      <c r="A19" s="3"/>
      <c r="B19" s="81" t="s">
        <v>24</v>
      </c>
      <c r="C19" s="82"/>
      <c r="D19" s="83"/>
      <c r="E19" s="83"/>
      <c r="F19" s="83"/>
      <c r="G19" s="83"/>
    </row>
    <row r="20" spans="1:7" ht="22.5" x14ac:dyDescent="0.25">
      <c r="A20" s="4"/>
      <c r="B20" s="84" t="s">
        <v>25</v>
      </c>
      <c r="C20" s="84" t="s">
        <v>26</v>
      </c>
      <c r="D20" s="84" t="s">
        <v>27</v>
      </c>
      <c r="E20" s="84" t="s">
        <v>28</v>
      </c>
      <c r="F20" s="84" t="s">
        <v>29</v>
      </c>
      <c r="G20" s="84" t="s">
        <v>30</v>
      </c>
    </row>
    <row r="21" spans="1:7" x14ac:dyDescent="0.25">
      <c r="A21" s="4"/>
      <c r="B21" s="85" t="s">
        <v>31</v>
      </c>
      <c r="C21" s="85"/>
      <c r="D21" s="85"/>
      <c r="E21" s="85"/>
      <c r="F21" s="85"/>
      <c r="G21" s="85" t="s">
        <v>32</v>
      </c>
    </row>
    <row r="22" spans="1:7" x14ac:dyDescent="0.25">
      <c r="A22" s="4"/>
      <c r="B22" s="86" t="s">
        <v>33</v>
      </c>
      <c r="C22" s="87"/>
      <c r="D22" s="87"/>
      <c r="E22" s="87"/>
      <c r="F22" s="87"/>
      <c r="G22" s="88"/>
    </row>
    <row r="23" spans="1:7" x14ac:dyDescent="0.25">
      <c r="A23" s="4"/>
      <c r="B23" s="80"/>
      <c r="C23" s="70"/>
      <c r="D23" s="70"/>
      <c r="E23" s="70"/>
      <c r="F23" s="89"/>
      <c r="G23" s="89"/>
    </row>
    <row r="24" spans="1:7" x14ac:dyDescent="0.25">
      <c r="A24" s="1"/>
      <c r="B24" s="90" t="s">
        <v>34</v>
      </c>
      <c r="C24" s="91"/>
      <c r="D24" s="92"/>
      <c r="E24" s="92"/>
      <c r="F24" s="92"/>
      <c r="G24" s="92"/>
    </row>
    <row r="25" spans="1:7" ht="22.5" x14ac:dyDescent="0.25">
      <c r="A25" s="3"/>
      <c r="B25" s="93" t="s">
        <v>25</v>
      </c>
      <c r="C25" s="94" t="s">
        <v>26</v>
      </c>
      <c r="D25" s="94" t="s">
        <v>27</v>
      </c>
      <c r="E25" s="93" t="s">
        <v>28</v>
      </c>
      <c r="F25" s="94" t="s">
        <v>29</v>
      </c>
      <c r="G25" s="93" t="s">
        <v>30</v>
      </c>
    </row>
    <row r="26" spans="1:7" x14ac:dyDescent="0.25">
      <c r="A26" s="3"/>
      <c r="B26" s="95"/>
      <c r="C26" s="95"/>
      <c r="D26" s="95"/>
      <c r="E26" s="95"/>
      <c r="F26" s="95"/>
      <c r="G26" s="95"/>
    </row>
    <row r="27" spans="1:7" x14ac:dyDescent="0.25">
      <c r="A27" s="3"/>
      <c r="B27" s="96" t="s">
        <v>35</v>
      </c>
      <c r="C27" s="97"/>
      <c r="D27" s="97"/>
      <c r="E27" s="97"/>
      <c r="F27" s="97"/>
      <c r="G27" s="97"/>
    </row>
    <row r="28" spans="1:7" x14ac:dyDescent="0.25">
      <c r="A28" s="3"/>
      <c r="B28" s="98"/>
      <c r="C28" s="99"/>
      <c r="D28" s="99"/>
      <c r="E28" s="99"/>
      <c r="F28" s="100"/>
      <c r="G28" s="100"/>
    </row>
    <row r="29" spans="1:7" x14ac:dyDescent="0.25">
      <c r="A29" s="1"/>
      <c r="B29" s="90" t="s">
        <v>36</v>
      </c>
      <c r="C29" s="91"/>
      <c r="D29" s="92"/>
      <c r="E29" s="92"/>
      <c r="F29" s="92"/>
      <c r="G29" s="92"/>
    </row>
    <row r="30" spans="1:7" ht="22.5" x14ac:dyDescent="0.25">
      <c r="A30" s="3"/>
      <c r="B30" s="101" t="s">
        <v>25</v>
      </c>
      <c r="C30" s="101" t="s">
        <v>26</v>
      </c>
      <c r="D30" s="101" t="s">
        <v>27</v>
      </c>
      <c r="E30" s="101" t="s">
        <v>28</v>
      </c>
      <c r="F30" s="102" t="s">
        <v>29</v>
      </c>
      <c r="G30" s="101" t="s">
        <v>30</v>
      </c>
    </row>
    <row r="31" spans="1:7" x14ac:dyDescent="0.25">
      <c r="A31" s="4"/>
      <c r="B31" s="63" t="s">
        <v>37</v>
      </c>
      <c r="C31" s="63" t="s">
        <v>38</v>
      </c>
      <c r="D31" s="71">
        <v>0.2</v>
      </c>
      <c r="E31" s="63" t="s">
        <v>39</v>
      </c>
      <c r="F31" s="59">
        <v>200000</v>
      </c>
      <c r="G31" s="59">
        <f t="shared" ref="G31:G39" si="0">(D31*F31)</f>
        <v>40000</v>
      </c>
    </row>
    <row r="32" spans="1:7" x14ac:dyDescent="0.25">
      <c r="A32" s="4"/>
      <c r="B32" s="63" t="s">
        <v>40</v>
      </c>
      <c r="C32" s="63" t="s">
        <v>38</v>
      </c>
      <c r="D32" s="71">
        <v>0.3</v>
      </c>
      <c r="E32" s="63" t="s">
        <v>41</v>
      </c>
      <c r="F32" s="59">
        <v>200000</v>
      </c>
      <c r="G32" s="59">
        <f t="shared" si="0"/>
        <v>60000</v>
      </c>
    </row>
    <row r="33" spans="1:7" x14ac:dyDescent="0.25">
      <c r="A33" s="4"/>
      <c r="B33" s="63" t="s">
        <v>42</v>
      </c>
      <c r="C33" s="63" t="s">
        <v>38</v>
      </c>
      <c r="D33" s="71">
        <v>0.2</v>
      </c>
      <c r="E33" s="63" t="s">
        <v>43</v>
      </c>
      <c r="F33" s="59">
        <v>200000</v>
      </c>
      <c r="G33" s="59">
        <f t="shared" si="0"/>
        <v>40000</v>
      </c>
    </row>
    <row r="34" spans="1:7" x14ac:dyDescent="0.25">
      <c r="A34" s="4"/>
      <c r="B34" s="63" t="s">
        <v>44</v>
      </c>
      <c r="C34" s="63" t="s">
        <v>38</v>
      </c>
      <c r="D34" s="71">
        <v>0.1</v>
      </c>
      <c r="E34" s="63" t="s">
        <v>43</v>
      </c>
      <c r="F34" s="59">
        <v>200000</v>
      </c>
      <c r="G34" s="59">
        <f t="shared" si="0"/>
        <v>20000</v>
      </c>
    </row>
    <row r="35" spans="1:7" x14ac:dyDescent="0.25">
      <c r="A35" s="4"/>
      <c r="B35" s="63" t="s">
        <v>45</v>
      </c>
      <c r="C35" s="63" t="s">
        <v>38</v>
      </c>
      <c r="D35" s="71">
        <v>0.1</v>
      </c>
      <c r="E35" s="63" t="s">
        <v>46</v>
      </c>
      <c r="F35" s="59">
        <v>200000</v>
      </c>
      <c r="G35" s="59">
        <f t="shared" si="0"/>
        <v>20000</v>
      </c>
    </row>
    <row r="36" spans="1:7" x14ac:dyDescent="0.25">
      <c r="A36" s="4"/>
      <c r="B36" s="63" t="s">
        <v>47</v>
      </c>
      <c r="C36" s="63" t="s">
        <v>38</v>
      </c>
      <c r="D36" s="71">
        <v>0.1</v>
      </c>
      <c r="E36" s="63" t="s">
        <v>48</v>
      </c>
      <c r="F36" s="59">
        <v>300000</v>
      </c>
      <c r="G36" s="59">
        <f t="shared" si="0"/>
        <v>30000</v>
      </c>
    </row>
    <row r="37" spans="1:7" ht="23.25" x14ac:dyDescent="0.25">
      <c r="A37" s="4"/>
      <c r="B37" s="63" t="s">
        <v>49</v>
      </c>
      <c r="C37" s="63" t="s">
        <v>38</v>
      </c>
      <c r="D37" s="71">
        <v>0.1</v>
      </c>
      <c r="E37" s="63" t="s">
        <v>50</v>
      </c>
      <c r="F37" s="59">
        <v>200000</v>
      </c>
      <c r="G37" s="59">
        <f t="shared" si="0"/>
        <v>20000</v>
      </c>
    </row>
    <row r="38" spans="1:7" ht="23.25" x14ac:dyDescent="0.25">
      <c r="A38" s="4"/>
      <c r="B38" s="63" t="s">
        <v>51</v>
      </c>
      <c r="C38" s="63" t="s">
        <v>38</v>
      </c>
      <c r="D38" s="71">
        <v>0.1</v>
      </c>
      <c r="E38" s="63" t="s">
        <v>52</v>
      </c>
      <c r="F38" s="59">
        <v>200000</v>
      </c>
      <c r="G38" s="59">
        <f t="shared" si="0"/>
        <v>20000</v>
      </c>
    </row>
    <row r="39" spans="1:7" x14ac:dyDescent="0.25">
      <c r="A39" s="4"/>
      <c r="B39" s="72" t="s">
        <v>53</v>
      </c>
      <c r="C39" s="63" t="s">
        <v>38</v>
      </c>
      <c r="D39" s="71">
        <v>0.1</v>
      </c>
      <c r="E39" s="63" t="s">
        <v>54</v>
      </c>
      <c r="F39" s="59">
        <v>200000</v>
      </c>
      <c r="G39" s="59">
        <f t="shared" si="0"/>
        <v>20000</v>
      </c>
    </row>
    <row r="40" spans="1:7" x14ac:dyDescent="0.25">
      <c r="A40" s="4"/>
      <c r="B40" s="96" t="s">
        <v>55</v>
      </c>
      <c r="C40" s="97"/>
      <c r="D40" s="97"/>
      <c r="E40" s="97"/>
      <c r="F40" s="97"/>
      <c r="G40" s="103">
        <f>SUM(G31:G39)</f>
        <v>270000</v>
      </c>
    </row>
    <row r="41" spans="1:7" x14ac:dyDescent="0.25">
      <c r="A41" s="3"/>
      <c r="B41" s="98"/>
      <c r="C41" s="99"/>
      <c r="D41" s="99"/>
      <c r="E41" s="99"/>
      <c r="F41" s="100"/>
      <c r="G41" s="100"/>
    </row>
    <row r="42" spans="1:7" x14ac:dyDescent="0.25">
      <c r="A42" s="1"/>
      <c r="B42" s="90" t="s">
        <v>56</v>
      </c>
      <c r="C42" s="91"/>
      <c r="D42" s="92"/>
      <c r="E42" s="92"/>
      <c r="F42" s="92"/>
      <c r="G42" s="92"/>
    </row>
    <row r="43" spans="1:7" ht="22.5" x14ac:dyDescent="0.25">
      <c r="A43" s="3"/>
      <c r="B43" s="102" t="s">
        <v>57</v>
      </c>
      <c r="C43" s="102" t="s">
        <v>58</v>
      </c>
      <c r="D43" s="102" t="s">
        <v>59</v>
      </c>
      <c r="E43" s="102" t="s">
        <v>28</v>
      </c>
      <c r="F43" s="102" t="s">
        <v>29</v>
      </c>
      <c r="G43" s="102" t="s">
        <v>30</v>
      </c>
    </row>
    <row r="44" spans="1:7" x14ac:dyDescent="0.25">
      <c r="A44" s="3"/>
      <c r="B44" s="64" t="s">
        <v>60</v>
      </c>
      <c r="C44" s="65"/>
      <c r="D44" s="65"/>
      <c r="E44" s="65"/>
      <c r="F44" s="65"/>
      <c r="G44" s="65"/>
    </row>
    <row r="45" spans="1:7" x14ac:dyDescent="0.25">
      <c r="A45" s="4"/>
      <c r="B45" s="54" t="s">
        <v>61</v>
      </c>
      <c r="C45" s="54" t="s">
        <v>62</v>
      </c>
      <c r="D45" s="104">
        <v>35</v>
      </c>
      <c r="E45" s="54" t="s">
        <v>46</v>
      </c>
      <c r="F45" s="56">
        <v>4634</v>
      </c>
      <c r="G45" s="56">
        <f>(D45*F45)</f>
        <v>162190</v>
      </c>
    </row>
    <row r="46" spans="1:7" x14ac:dyDescent="0.25">
      <c r="A46" s="4"/>
      <c r="B46" s="54" t="s">
        <v>63</v>
      </c>
      <c r="C46" s="54" t="s">
        <v>62</v>
      </c>
      <c r="D46" s="104">
        <v>8</v>
      </c>
      <c r="E46" s="54" t="s">
        <v>46</v>
      </c>
      <c r="F46" s="56">
        <v>3254</v>
      </c>
      <c r="G46" s="56">
        <f>(D46*F46)</f>
        <v>26032</v>
      </c>
    </row>
    <row r="47" spans="1:7" x14ac:dyDescent="0.25">
      <c r="A47" s="4"/>
      <c r="B47" s="105" t="s">
        <v>64</v>
      </c>
      <c r="C47" s="58"/>
      <c r="D47" s="58"/>
      <c r="E47" s="58"/>
      <c r="F47" s="56"/>
      <c r="G47" s="56"/>
    </row>
    <row r="48" spans="1:7" x14ac:dyDescent="0.25">
      <c r="A48" s="4"/>
      <c r="B48" s="54" t="s">
        <v>65</v>
      </c>
      <c r="C48" s="54" t="s">
        <v>62</v>
      </c>
      <c r="D48" s="104">
        <v>350</v>
      </c>
      <c r="E48" s="54" t="s">
        <v>46</v>
      </c>
      <c r="F48" s="56">
        <v>420</v>
      </c>
      <c r="G48" s="56">
        <f>(D48*F48)</f>
        <v>147000</v>
      </c>
    </row>
    <row r="49" spans="1:7" x14ac:dyDescent="0.25">
      <c r="A49" s="4"/>
      <c r="B49" s="54" t="s">
        <v>66</v>
      </c>
      <c r="C49" s="54" t="s">
        <v>67</v>
      </c>
      <c r="D49" s="104">
        <v>300</v>
      </c>
      <c r="E49" s="54" t="s">
        <v>68</v>
      </c>
      <c r="F49" s="56">
        <v>450</v>
      </c>
      <c r="G49" s="56">
        <f>(D49*F49)</f>
        <v>135000</v>
      </c>
    </row>
    <row r="50" spans="1:7" x14ac:dyDescent="0.25">
      <c r="A50" s="4"/>
      <c r="B50" s="105" t="s">
        <v>69</v>
      </c>
      <c r="C50" s="58"/>
      <c r="D50" s="58"/>
      <c r="E50" s="58"/>
      <c r="F50" s="56"/>
      <c r="G50" s="56"/>
    </row>
    <row r="51" spans="1:7" x14ac:dyDescent="0.25">
      <c r="A51" s="4"/>
      <c r="B51" s="54" t="s">
        <v>70</v>
      </c>
      <c r="C51" s="58" t="s">
        <v>71</v>
      </c>
      <c r="D51" s="58">
        <v>1</v>
      </c>
      <c r="E51" s="58" t="s">
        <v>72</v>
      </c>
      <c r="F51" s="56">
        <v>40851</v>
      </c>
      <c r="G51" s="56">
        <f>(D51*F51)</f>
        <v>40851</v>
      </c>
    </row>
    <row r="52" spans="1:7" x14ac:dyDescent="0.25">
      <c r="A52" s="16"/>
      <c r="B52" s="106" t="s">
        <v>73</v>
      </c>
      <c r="C52" s="107"/>
      <c r="D52" s="107"/>
      <c r="E52" s="107"/>
      <c r="F52" s="107"/>
      <c r="G52" s="108">
        <f>SUM(G44:G51)</f>
        <v>511073</v>
      </c>
    </row>
    <row r="53" spans="1:7" x14ac:dyDescent="0.25">
      <c r="A53" s="3"/>
      <c r="B53" s="98"/>
      <c r="C53" s="99"/>
      <c r="D53" s="99"/>
      <c r="E53" s="99"/>
      <c r="F53" s="100"/>
      <c r="G53" s="100"/>
    </row>
    <row r="54" spans="1:7" x14ac:dyDescent="0.25">
      <c r="A54" s="1"/>
      <c r="B54" s="90" t="s">
        <v>74</v>
      </c>
      <c r="C54" s="91"/>
      <c r="D54" s="92"/>
      <c r="E54" s="92"/>
      <c r="F54" s="92"/>
      <c r="G54" s="92"/>
    </row>
    <row r="55" spans="1:7" ht="22.5" x14ac:dyDescent="0.25">
      <c r="A55" s="3"/>
      <c r="B55" s="101" t="s">
        <v>75</v>
      </c>
      <c r="C55" s="102" t="s">
        <v>58</v>
      </c>
      <c r="D55" s="102" t="s">
        <v>59</v>
      </c>
      <c r="E55" s="101" t="s">
        <v>28</v>
      </c>
      <c r="F55" s="102" t="s">
        <v>29</v>
      </c>
      <c r="G55" s="101" t="s">
        <v>30</v>
      </c>
    </row>
    <row r="56" spans="1:7" x14ac:dyDescent="0.25">
      <c r="A56" s="3"/>
      <c r="B56" s="63" t="s">
        <v>76</v>
      </c>
      <c r="C56" s="54" t="s">
        <v>77</v>
      </c>
      <c r="D56" s="56">
        <v>1</v>
      </c>
      <c r="E56" s="63" t="s">
        <v>78</v>
      </c>
      <c r="F56" s="109">
        <v>60000</v>
      </c>
      <c r="G56" s="56">
        <f>(D56*F56)</f>
        <v>60000</v>
      </c>
    </row>
    <row r="57" spans="1:7" x14ac:dyDescent="0.25">
      <c r="A57" s="4"/>
      <c r="B57" s="110" t="s">
        <v>79</v>
      </c>
      <c r="C57" s="111"/>
      <c r="D57" s="111"/>
      <c r="E57" s="111"/>
      <c r="F57" s="111"/>
      <c r="G57" s="112">
        <f>SUM(G56)</f>
        <v>60000</v>
      </c>
    </row>
    <row r="58" spans="1:7" x14ac:dyDescent="0.25">
      <c r="A58" s="3"/>
      <c r="B58" s="113"/>
      <c r="C58" s="113"/>
      <c r="D58" s="113"/>
      <c r="E58" s="113"/>
      <c r="F58" s="114"/>
      <c r="G58" s="114"/>
    </row>
    <row r="59" spans="1:7" x14ac:dyDescent="0.25">
      <c r="A59" s="1"/>
      <c r="B59" s="115" t="s">
        <v>80</v>
      </c>
      <c r="C59" s="116"/>
      <c r="D59" s="116"/>
      <c r="E59" s="116"/>
      <c r="F59" s="116"/>
      <c r="G59" s="117">
        <f>G22+G40+G52+G57</f>
        <v>841073</v>
      </c>
    </row>
    <row r="60" spans="1:7" x14ac:dyDescent="0.25">
      <c r="A60" s="16"/>
      <c r="B60" s="118" t="s">
        <v>81</v>
      </c>
      <c r="C60" s="119"/>
      <c r="D60" s="119"/>
      <c r="E60" s="119"/>
      <c r="F60" s="119"/>
      <c r="G60" s="120">
        <f>G59*0.05</f>
        <v>42053.65</v>
      </c>
    </row>
    <row r="61" spans="1:7" x14ac:dyDescent="0.25">
      <c r="A61" s="16"/>
      <c r="B61" s="121" t="s">
        <v>82</v>
      </c>
      <c r="C61" s="122"/>
      <c r="D61" s="122"/>
      <c r="E61" s="122"/>
      <c r="F61" s="122"/>
      <c r="G61" s="123">
        <f>G60+G59</f>
        <v>883126.65</v>
      </c>
    </row>
    <row r="62" spans="1:7" x14ac:dyDescent="0.25">
      <c r="A62" s="16"/>
      <c r="B62" s="118" t="s">
        <v>83</v>
      </c>
      <c r="C62" s="119"/>
      <c r="D62" s="119"/>
      <c r="E62" s="119"/>
      <c r="F62" s="119"/>
      <c r="G62" s="120">
        <f>G12</f>
        <v>1500000</v>
      </c>
    </row>
    <row r="63" spans="1:7" x14ac:dyDescent="0.25">
      <c r="A63" s="16"/>
      <c r="B63" s="124" t="s">
        <v>84</v>
      </c>
      <c r="C63" s="125"/>
      <c r="D63" s="125"/>
      <c r="E63" s="125"/>
      <c r="F63" s="125"/>
      <c r="G63" s="126">
        <f>G62-G61</f>
        <v>616873.35</v>
      </c>
    </row>
    <row r="64" spans="1:7" x14ac:dyDescent="0.25">
      <c r="A64" s="16"/>
      <c r="B64" s="17" t="s">
        <v>85</v>
      </c>
      <c r="C64" s="18"/>
      <c r="D64" s="18"/>
      <c r="E64" s="18"/>
      <c r="F64" s="18"/>
      <c r="G64" s="13"/>
    </row>
    <row r="65" spans="1:7" ht="15.75" thickBot="1" x14ac:dyDescent="0.3">
      <c r="A65" s="16"/>
      <c r="B65" s="19"/>
      <c r="C65" s="18"/>
      <c r="D65" s="18"/>
      <c r="E65" s="18"/>
      <c r="F65" s="18"/>
      <c r="G65" s="13"/>
    </row>
    <row r="66" spans="1:7" x14ac:dyDescent="0.25">
      <c r="A66" s="16"/>
      <c r="B66" s="31" t="s">
        <v>86</v>
      </c>
      <c r="C66" s="32"/>
      <c r="D66" s="32"/>
      <c r="E66" s="32"/>
      <c r="F66" s="33"/>
      <c r="G66" s="13"/>
    </row>
    <row r="67" spans="1:7" x14ac:dyDescent="0.25">
      <c r="A67" s="16"/>
      <c r="B67" s="34" t="s">
        <v>87</v>
      </c>
      <c r="C67" s="15"/>
      <c r="D67" s="15"/>
      <c r="E67" s="15"/>
      <c r="F67" s="35"/>
      <c r="G67" s="13"/>
    </row>
    <row r="68" spans="1:7" x14ac:dyDescent="0.25">
      <c r="A68" s="16"/>
      <c r="B68" s="34" t="s">
        <v>88</v>
      </c>
      <c r="C68" s="15"/>
      <c r="D68" s="15"/>
      <c r="E68" s="15"/>
      <c r="F68" s="35"/>
      <c r="G68" s="13"/>
    </row>
    <row r="69" spans="1:7" x14ac:dyDescent="0.25">
      <c r="A69" s="16"/>
      <c r="B69" s="34" t="s">
        <v>89</v>
      </c>
      <c r="C69" s="15"/>
      <c r="D69" s="15"/>
      <c r="E69" s="15"/>
      <c r="F69" s="35"/>
      <c r="G69" s="13"/>
    </row>
    <row r="70" spans="1:7" x14ac:dyDescent="0.25">
      <c r="A70" s="16"/>
      <c r="B70" s="34" t="s">
        <v>90</v>
      </c>
      <c r="C70" s="15"/>
      <c r="D70" s="15"/>
      <c r="E70" s="15"/>
      <c r="F70" s="35"/>
      <c r="G70" s="13"/>
    </row>
    <row r="71" spans="1:7" x14ac:dyDescent="0.25">
      <c r="A71" s="16"/>
      <c r="B71" s="34" t="s">
        <v>91</v>
      </c>
      <c r="C71" s="15"/>
      <c r="D71" s="15"/>
      <c r="E71" s="15"/>
      <c r="F71" s="35"/>
      <c r="G71" s="13"/>
    </row>
    <row r="72" spans="1:7" ht="15.75" thickBot="1" x14ac:dyDescent="0.3">
      <c r="A72" s="16"/>
      <c r="B72" s="36" t="s">
        <v>92</v>
      </c>
      <c r="C72" s="37"/>
      <c r="D72" s="37"/>
      <c r="E72" s="37"/>
      <c r="F72" s="38"/>
      <c r="G72" s="13"/>
    </row>
    <row r="73" spans="1:7" x14ac:dyDescent="0.25">
      <c r="A73" s="16"/>
      <c r="B73" s="29"/>
      <c r="C73" s="15"/>
      <c r="D73" s="15"/>
      <c r="E73" s="15"/>
      <c r="F73" s="15"/>
      <c r="G73" s="13"/>
    </row>
    <row r="74" spans="1:7" ht="15.75" thickBot="1" x14ac:dyDescent="0.3">
      <c r="A74" s="16"/>
      <c r="B74" s="47" t="s">
        <v>93</v>
      </c>
      <c r="C74" s="48"/>
      <c r="D74" s="28"/>
      <c r="E74" s="6"/>
      <c r="F74" s="6"/>
      <c r="G74" s="13"/>
    </row>
    <row r="75" spans="1:7" x14ac:dyDescent="0.25">
      <c r="A75" s="16"/>
      <c r="B75" s="21" t="s">
        <v>75</v>
      </c>
      <c r="C75" s="7" t="s">
        <v>94</v>
      </c>
      <c r="D75" s="22" t="s">
        <v>95</v>
      </c>
      <c r="E75" s="6"/>
      <c r="F75" s="6"/>
      <c r="G75" s="13"/>
    </row>
    <row r="76" spans="1:7" x14ac:dyDescent="0.25">
      <c r="A76" s="16"/>
      <c r="B76" s="23" t="s">
        <v>96</v>
      </c>
      <c r="C76" s="8">
        <v>0</v>
      </c>
      <c r="D76" s="24">
        <f>(C76/C82)</f>
        <v>0</v>
      </c>
      <c r="E76" s="6"/>
      <c r="F76" s="6"/>
      <c r="G76" s="13"/>
    </row>
    <row r="77" spans="1:7" x14ac:dyDescent="0.25">
      <c r="A77" s="16"/>
      <c r="B77" s="23" t="s">
        <v>97</v>
      </c>
      <c r="C77" s="9">
        <v>0</v>
      </c>
      <c r="D77" s="24">
        <v>0</v>
      </c>
      <c r="E77" s="6"/>
      <c r="F77" s="6"/>
      <c r="G77" s="13"/>
    </row>
    <row r="78" spans="1:7" x14ac:dyDescent="0.25">
      <c r="A78" s="16"/>
      <c r="B78" s="23" t="s">
        <v>98</v>
      </c>
      <c r="C78" s="8">
        <v>270000</v>
      </c>
      <c r="D78" s="24">
        <f>(C78/C82)</f>
        <v>0.30573179169020992</v>
      </c>
      <c r="E78" s="6"/>
      <c r="F78" s="6"/>
      <c r="G78" s="13"/>
    </row>
    <row r="79" spans="1:7" x14ac:dyDescent="0.25">
      <c r="A79" s="16"/>
      <c r="B79" s="23" t="s">
        <v>57</v>
      </c>
      <c r="C79" s="8">
        <v>511073</v>
      </c>
      <c r="D79" s="24">
        <f>(C79/C82)</f>
        <v>0.5787083850907061</v>
      </c>
      <c r="E79" s="6"/>
      <c r="F79" s="6"/>
      <c r="G79" s="13"/>
    </row>
    <row r="80" spans="1:7" x14ac:dyDescent="0.25">
      <c r="A80" s="16"/>
      <c r="B80" s="23" t="s">
        <v>99</v>
      </c>
      <c r="C80" s="10">
        <v>60000</v>
      </c>
      <c r="D80" s="24">
        <f>(C80/C82)</f>
        <v>6.7940398153379974E-2</v>
      </c>
      <c r="E80" s="12"/>
      <c r="F80" s="12"/>
      <c r="G80" s="13"/>
    </row>
    <row r="81" spans="1:7" x14ac:dyDescent="0.25">
      <c r="A81" s="16"/>
      <c r="B81" s="23" t="s">
        <v>100</v>
      </c>
      <c r="C81" s="10">
        <v>42054</v>
      </c>
      <c r="D81" s="24">
        <f>(C81/C82)</f>
        <v>4.7619425065704026E-2</v>
      </c>
      <c r="E81" s="12"/>
      <c r="F81" s="12"/>
      <c r="G81" s="13"/>
    </row>
    <row r="82" spans="1:7" ht="15.75" thickBot="1" x14ac:dyDescent="0.3">
      <c r="A82" s="16"/>
      <c r="B82" s="25" t="s">
        <v>101</v>
      </c>
      <c r="C82" s="26">
        <f>SUM(C76:C81)</f>
        <v>883127</v>
      </c>
      <c r="D82" s="27">
        <f>SUM(D76:D81)</f>
        <v>1</v>
      </c>
      <c r="E82" s="12"/>
      <c r="F82" s="12"/>
      <c r="G82" s="13"/>
    </row>
    <row r="83" spans="1:7" x14ac:dyDescent="0.25">
      <c r="A83" s="16"/>
      <c r="B83" s="19"/>
      <c r="C83" s="18"/>
      <c r="D83" s="18"/>
      <c r="E83" s="18"/>
      <c r="F83" s="18"/>
      <c r="G83" s="13"/>
    </row>
    <row r="84" spans="1:7" x14ac:dyDescent="0.25">
      <c r="A84" s="16"/>
      <c r="B84" s="20"/>
      <c r="C84" s="18"/>
      <c r="D84" s="18"/>
      <c r="E84" s="18"/>
      <c r="F84" s="18"/>
      <c r="G84" s="13"/>
    </row>
    <row r="85" spans="1:7" ht="15.75" thickBot="1" x14ac:dyDescent="0.3">
      <c r="A85" s="16"/>
      <c r="B85" s="40"/>
      <c r="C85" s="41" t="s">
        <v>102</v>
      </c>
      <c r="D85" s="42"/>
      <c r="E85" s="43"/>
      <c r="F85" s="11"/>
      <c r="G85" s="13"/>
    </row>
    <row r="86" spans="1:7" x14ac:dyDescent="0.25">
      <c r="A86" s="5"/>
      <c r="B86" s="44" t="s">
        <v>103</v>
      </c>
      <c r="C86" s="45">
        <v>900</v>
      </c>
      <c r="D86" s="127">
        <v>1000</v>
      </c>
      <c r="E86" s="128">
        <v>1100</v>
      </c>
      <c r="F86" s="39"/>
      <c r="G86" s="14"/>
    </row>
    <row r="87" spans="1:7" ht="15.75" thickBot="1" x14ac:dyDescent="0.3">
      <c r="A87" s="16"/>
      <c r="B87" s="25" t="s">
        <v>104</v>
      </c>
      <c r="C87" s="26">
        <f>(G61/C86)</f>
        <v>981.25183333333337</v>
      </c>
      <c r="D87" s="26">
        <f>(G61/D86)</f>
        <v>883.12665000000004</v>
      </c>
      <c r="E87" s="46">
        <f>(G61/E86)</f>
        <v>802.84240909090909</v>
      </c>
      <c r="F87" s="39"/>
      <c r="G87" s="14"/>
    </row>
    <row r="88" spans="1:7" x14ac:dyDescent="0.25">
      <c r="A88" s="16"/>
      <c r="B88" s="30" t="s">
        <v>105</v>
      </c>
      <c r="C88" s="15"/>
      <c r="D88" s="15"/>
      <c r="E88" s="15"/>
      <c r="F88" s="15"/>
      <c r="G88" s="15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2021-04-01T14:14:57Z</dcterms:modified>
  <cp:category/>
  <cp:contentStatus/>
</cp:coreProperties>
</file>