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Arauco 2021\"/>
    </mc:Choice>
  </mc:AlternateContent>
  <bookViews>
    <workbookView xWindow="0" yWindow="0" windowWidth="20490" windowHeight="7755"/>
  </bookViews>
  <sheets>
    <sheet name="TREBOL BALLICA " sheetId="1" r:id="rId1"/>
  </sheets>
  <definedNames>
    <definedName name="_xlnm.Print_Area" localSheetId="0">'TREBOL BALLICA '!$A$1:$G$91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2" i="1" s="1"/>
  <c r="D81" i="1"/>
  <c r="D80" i="1"/>
  <c r="D79" i="1"/>
  <c r="G59" i="1"/>
  <c r="G60" i="1" s="1"/>
  <c r="G54" i="1"/>
  <c r="G52" i="1"/>
  <c r="G50" i="1"/>
  <c r="G49" i="1"/>
  <c r="G48" i="1"/>
  <c r="G46" i="1"/>
  <c r="G45" i="1"/>
  <c r="G39" i="1"/>
  <c r="G38" i="1"/>
  <c r="G37" i="1"/>
  <c r="G36" i="1"/>
  <c r="G35" i="1"/>
  <c r="G34" i="1"/>
  <c r="G30" i="1"/>
  <c r="G24" i="1"/>
  <c r="G23" i="1"/>
  <c r="G22" i="1"/>
  <c r="G21" i="1"/>
  <c r="G12" i="1"/>
  <c r="G65" i="1" s="1"/>
  <c r="G55" i="1" l="1"/>
  <c r="G40" i="1"/>
  <c r="D83" i="1"/>
  <c r="G25" i="1"/>
  <c r="G62" i="1" s="1"/>
  <c r="G63" i="1" s="1"/>
  <c r="G64" i="1" s="1"/>
  <c r="G66" i="1" s="1"/>
  <c r="D84" i="1"/>
  <c r="D85" i="1" l="1"/>
</calcChain>
</file>

<file path=xl/sharedStrings.xml><?xml version="1.0" encoding="utf-8"?>
<sst xmlns="http://schemas.openxmlformats.org/spreadsheetml/2006/main" count="150" uniqueCount="104">
  <si>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</si>
  <si>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</si>
  <si>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</si>
  <si>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</si>
  <si>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</si>
  <si>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</si>
  <si>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</si>
  <si>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</si>
  <si>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</si>
  <si>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</si>
  <si>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</si>
  <si>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</si>
  <si>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</si>
  <si>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</si>
  <si>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</si>
  <si>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</si>
  <si>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</si>
  <si>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</si>
  <si>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</si>
  <si>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</si>
  <si>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</si>
  <si>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</si>
  <si>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</si>
  <si>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</si>
  <si>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</si>
  <si>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</si>
  <si>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</si>
  <si>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</si>
  <si>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</si>
  <si>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</si>
  <si>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</si>
  <si>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</si>
  <si>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</si>
  <si>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</si>
  <si>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</si>
  <si>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</si>
  <si>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</si>
  <si>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</si>
  <si>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</si>
  <si>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</si>
  <si>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</si>
  <si>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</si>
  <si>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</si>
  <si>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</si>
  <si>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</si>
  <si>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</si>
  <si>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</si>
  <si>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</si>
  <si>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</si>
  <si>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</si>
  <si>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</si>
  <si>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</si>
  <si>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</si>
  <si>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</si>
  <si>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</si>
  <si>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</si>
  <si>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</si>
  <si>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</si>
  <si>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</si>
  <si>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</si>
  <si>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</si>
  <si>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</si>
  <si>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</si>
  <si>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</si>
  <si>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</si>
  <si>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</si>
  <si>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</si>
  <si>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</si>
  <si>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Mayo-Junio</t>
  </si>
  <si>
    <t>Biobio</t>
  </si>
  <si>
    <t>Arauco</t>
  </si>
  <si>
    <t>Siembra Manual</t>
  </si>
  <si>
    <t>Aplicación Herbicida Post emergencia</t>
  </si>
  <si>
    <t>Noviembre</t>
  </si>
  <si>
    <t>Diciembre</t>
  </si>
  <si>
    <t xml:space="preserve">Aradura </t>
  </si>
  <si>
    <t xml:space="preserve">Cal Agricola </t>
  </si>
  <si>
    <t>Riego</t>
  </si>
  <si>
    <t>Marzo</t>
  </si>
  <si>
    <t>Un</t>
  </si>
  <si>
    <t>Trebol/Ballica</t>
  </si>
  <si>
    <t>RENDIMIENTO (U/Há.)</t>
  </si>
  <si>
    <t xml:space="preserve">T.rosado,/ Nui.Quiñiquelqui </t>
  </si>
  <si>
    <t>PRECIO ESPERADO ($/Un)</t>
  </si>
  <si>
    <t>Diciembre 2021</t>
  </si>
  <si>
    <t>Sequia</t>
  </si>
  <si>
    <t>Aplicación Fertilizantes</t>
  </si>
  <si>
    <t>Abril-Mayo</t>
  </si>
  <si>
    <t>Rastraje</t>
  </si>
  <si>
    <t>Rodillado</t>
  </si>
  <si>
    <t>Traslado Insumos</t>
  </si>
  <si>
    <t>Siembra y Fertilizacion</t>
  </si>
  <si>
    <t>Enfardado</t>
  </si>
  <si>
    <t>Semilla Trebol</t>
  </si>
  <si>
    <t>Semilla Festulolium</t>
  </si>
  <si>
    <t xml:space="preserve">Fosfato triple </t>
  </si>
  <si>
    <t>Muriato de Postasio</t>
  </si>
  <si>
    <t>MCPA-750</t>
  </si>
  <si>
    <t>INSECTICIDA</t>
  </si>
  <si>
    <t>Lorsan</t>
  </si>
  <si>
    <t>Lt</t>
  </si>
  <si>
    <t>ESCENARIOS COSTO UNITARIO  ($/Un)</t>
  </si>
  <si>
    <t>Rendimiento (U/hà)</t>
  </si>
  <si>
    <t>Costo unitario ($/U)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</si>
</sst>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4" fillId="2" borderId="2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18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47625</xdr:colOff>
      <xdr:row>7</xdr:row>
      <xdr:rowOff>184484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0"/>
          <a:ext cx="5610224" cy="151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1"/>
  <sheetViews>
    <sheetView showGridLines="0" tabSelected="1" workbookViewId="0">
      <selection sqref="A1:G91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16.7109375" style="16" customWidth="1"/>
    <col min="3" max="3" width="19.42578125" style="16" customWidth="1"/>
    <col min="4" max="4" width="9.42578125" style="16" customWidth="1"/>
    <col min="5" max="5" width="14.42578125" style="16" customWidth="1"/>
    <col min="6" max="6" width="11" style="16" customWidth="1"/>
    <col min="7" max="7" width="12.42578125" style="16" customWidth="1"/>
    <col min="8" max="243" width="10.85546875" style="16" customWidth="1"/>
    <col min="244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5"/>
      <c r="C8" s="15"/>
      <c r="D8" s="15"/>
      <c r="E8" s="15"/>
      <c r="F8" s="15"/>
      <c r="G8" s="15"/>
    </row>
    <row r="9" spans="1:7" ht="12" customHeight="1" x14ac:dyDescent="0.25">
      <c r="A9" s="15"/>
      <c r="B9" s="47" t="s">
        <v>0</v>
      </c>
      <c r="C9" s="48" t="s">
        <v>80</v>
      </c>
      <c r="D9" s="18"/>
      <c r="E9" s="53" t="s">
        <v>81</v>
      </c>
      <c r="F9" s="54"/>
      <c r="G9" s="55">
        <v>650</v>
      </c>
    </row>
    <row r="10" spans="1:7" ht="15" x14ac:dyDescent="0.25">
      <c r="A10" s="15"/>
      <c r="B10" s="49" t="s">
        <v>1</v>
      </c>
      <c r="C10" s="64" t="s">
        <v>82</v>
      </c>
      <c r="D10" s="20"/>
      <c r="E10" s="56" t="s">
        <v>2</v>
      </c>
      <c r="F10" s="57"/>
      <c r="G10" s="50" t="s">
        <v>74</v>
      </c>
    </row>
    <row r="11" spans="1:7" ht="18" customHeight="1" x14ac:dyDescent="0.25">
      <c r="A11" s="15"/>
      <c r="B11" s="49" t="s">
        <v>3</v>
      </c>
      <c r="C11" s="50" t="s">
        <v>4</v>
      </c>
      <c r="D11" s="20"/>
      <c r="E11" s="56" t="s">
        <v>83</v>
      </c>
      <c r="F11" s="57"/>
      <c r="G11" s="58">
        <v>2800</v>
      </c>
    </row>
    <row r="12" spans="1:7" ht="11.25" customHeight="1" x14ac:dyDescent="0.25">
      <c r="A12" s="15"/>
      <c r="B12" s="49" t="s">
        <v>5</v>
      </c>
      <c r="C12" s="51" t="s">
        <v>69</v>
      </c>
      <c r="D12" s="20"/>
      <c r="E12" s="59" t="s">
        <v>6</v>
      </c>
      <c r="F12" s="60"/>
      <c r="G12" s="61">
        <f>(G9*G11)</f>
        <v>1820000</v>
      </c>
    </row>
    <row r="13" spans="1:7" ht="11.25" customHeight="1" x14ac:dyDescent="0.25">
      <c r="A13" s="15"/>
      <c r="B13" s="49" t="s">
        <v>7</v>
      </c>
      <c r="C13" s="50" t="s">
        <v>70</v>
      </c>
      <c r="D13" s="20"/>
      <c r="E13" s="56" t="s">
        <v>8</v>
      </c>
      <c r="F13" s="57"/>
      <c r="G13" s="50"/>
    </row>
    <row r="14" spans="1:7" ht="13.5" customHeight="1" x14ac:dyDescent="0.25">
      <c r="A14" s="15"/>
      <c r="B14" s="49" t="s">
        <v>9</v>
      </c>
      <c r="C14" s="50" t="s">
        <v>66</v>
      </c>
      <c r="D14" s="20"/>
      <c r="E14" s="56" t="s">
        <v>10</v>
      </c>
      <c r="F14" s="57"/>
      <c r="G14" s="50" t="s">
        <v>84</v>
      </c>
    </row>
    <row r="15" spans="1:7" ht="25.5" customHeight="1" x14ac:dyDescent="0.25">
      <c r="A15" s="15"/>
      <c r="B15" s="49" t="s">
        <v>11</v>
      </c>
      <c r="C15" s="52">
        <v>44206</v>
      </c>
      <c r="D15" s="20"/>
      <c r="E15" s="62" t="s">
        <v>12</v>
      </c>
      <c r="F15" s="63"/>
      <c r="G15" s="51" t="s">
        <v>85</v>
      </c>
    </row>
    <row r="16" spans="1:7" ht="12" customHeight="1" x14ac:dyDescent="0.25">
      <c r="A16" s="15"/>
      <c r="B16" s="21"/>
      <c r="C16" s="22"/>
      <c r="D16" s="18"/>
      <c r="E16" s="18"/>
      <c r="F16" s="18"/>
      <c r="G16" s="23"/>
    </row>
    <row r="17" spans="1:7" ht="12" customHeight="1" x14ac:dyDescent="0.25">
      <c r="A17" s="15"/>
      <c r="B17" s="65" t="s">
        <v>13</v>
      </c>
      <c r="C17" s="66"/>
      <c r="D17" s="66"/>
      <c r="E17" s="66"/>
      <c r="F17" s="66"/>
      <c r="G17" s="66"/>
    </row>
    <row r="18" spans="1:7" ht="12" customHeight="1" x14ac:dyDescent="0.25">
      <c r="A18" s="15"/>
      <c r="B18" s="18"/>
      <c r="C18" s="24"/>
      <c r="D18" s="24"/>
      <c r="E18" s="24"/>
      <c r="F18" s="18"/>
      <c r="G18" s="18"/>
    </row>
    <row r="19" spans="1:7" ht="12" customHeight="1" x14ac:dyDescent="0.25">
      <c r="A19" s="15"/>
      <c r="B19" s="25" t="s">
        <v>14</v>
      </c>
      <c r="C19" s="26"/>
      <c r="D19" s="26"/>
      <c r="E19" s="26"/>
      <c r="F19" s="26"/>
      <c r="G19" s="26"/>
    </row>
    <row r="20" spans="1:7" ht="24" customHeight="1" x14ac:dyDescent="0.25">
      <c r="A20" s="15"/>
      <c r="B20" s="67" t="s">
        <v>15</v>
      </c>
      <c r="C20" s="67" t="s">
        <v>16</v>
      </c>
      <c r="D20" s="67" t="s">
        <v>17</v>
      </c>
      <c r="E20" s="67" t="s">
        <v>18</v>
      </c>
      <c r="F20" s="67" t="s">
        <v>19</v>
      </c>
      <c r="G20" s="67" t="s">
        <v>20</v>
      </c>
    </row>
    <row r="21" spans="1:7" ht="15" x14ac:dyDescent="0.25">
      <c r="A21" s="15"/>
      <c r="B21" s="68" t="s">
        <v>77</v>
      </c>
      <c r="C21" s="69" t="s">
        <v>21</v>
      </c>
      <c r="D21" s="75">
        <v>2</v>
      </c>
      <c r="E21" s="69" t="s">
        <v>29</v>
      </c>
      <c r="F21" s="61">
        <v>15000</v>
      </c>
      <c r="G21" s="61">
        <f>(D21*F21)</f>
        <v>30000</v>
      </c>
    </row>
    <row r="22" spans="1:7" ht="15" x14ac:dyDescent="0.25">
      <c r="A22" s="15"/>
      <c r="B22" s="68" t="s">
        <v>71</v>
      </c>
      <c r="C22" s="69" t="s">
        <v>21</v>
      </c>
      <c r="D22" s="75">
        <v>6</v>
      </c>
      <c r="E22" s="69" t="s">
        <v>22</v>
      </c>
      <c r="F22" s="61">
        <v>15000</v>
      </c>
      <c r="G22" s="61">
        <f t="shared" ref="G22:G24" si="0">(D22*F22)</f>
        <v>90000</v>
      </c>
    </row>
    <row r="23" spans="1:7" ht="15" x14ac:dyDescent="0.25">
      <c r="A23" s="15"/>
      <c r="B23" s="68" t="s">
        <v>86</v>
      </c>
      <c r="C23" s="69" t="s">
        <v>21</v>
      </c>
      <c r="D23" s="75">
        <v>4</v>
      </c>
      <c r="E23" s="69" t="s">
        <v>22</v>
      </c>
      <c r="F23" s="61">
        <v>15000</v>
      </c>
      <c r="G23" s="61">
        <f t="shared" si="0"/>
        <v>60000</v>
      </c>
    </row>
    <row r="24" spans="1:7" ht="25.5" customHeight="1" x14ac:dyDescent="0.25">
      <c r="A24" s="15"/>
      <c r="B24" s="68" t="s">
        <v>72</v>
      </c>
      <c r="C24" s="69" t="s">
        <v>21</v>
      </c>
      <c r="D24" s="75">
        <v>1</v>
      </c>
      <c r="E24" s="69" t="s">
        <v>73</v>
      </c>
      <c r="F24" s="61">
        <v>15000</v>
      </c>
      <c r="G24" s="61">
        <f t="shared" si="0"/>
        <v>15000</v>
      </c>
    </row>
    <row r="25" spans="1:7" ht="12.75" customHeight="1" x14ac:dyDescent="0.25">
      <c r="A25" s="15"/>
      <c r="B25" s="27" t="s">
        <v>23</v>
      </c>
      <c r="C25" s="28"/>
      <c r="D25" s="28"/>
      <c r="E25" s="28"/>
      <c r="F25" s="29"/>
      <c r="G25" s="30">
        <f>SUM(G21:G24)</f>
        <v>195000</v>
      </c>
    </row>
    <row r="26" spans="1:7" ht="12" customHeight="1" x14ac:dyDescent="0.25">
      <c r="A26" s="15"/>
      <c r="B26" s="18"/>
      <c r="C26" s="18"/>
      <c r="D26" s="18"/>
      <c r="E26" s="18"/>
      <c r="F26" s="19"/>
      <c r="G26" s="19"/>
    </row>
    <row r="27" spans="1:7" ht="12" customHeight="1" x14ac:dyDescent="0.25">
      <c r="A27" s="15"/>
      <c r="B27" s="25" t="s">
        <v>24</v>
      </c>
      <c r="C27" s="31"/>
      <c r="D27" s="31"/>
      <c r="E27" s="31"/>
      <c r="F27" s="26"/>
      <c r="G27" s="26"/>
    </row>
    <row r="28" spans="1:7" ht="24" customHeight="1" x14ac:dyDescent="0.25">
      <c r="A28" s="15"/>
      <c r="B28" s="70" t="s">
        <v>15</v>
      </c>
      <c r="C28" s="67" t="s">
        <v>16</v>
      </c>
      <c r="D28" s="67" t="s">
        <v>17</v>
      </c>
      <c r="E28" s="70" t="s">
        <v>18</v>
      </c>
      <c r="F28" s="67" t="s">
        <v>19</v>
      </c>
      <c r="G28" s="70" t="s">
        <v>20</v>
      </c>
    </row>
    <row r="29" spans="1:7" ht="12" customHeight="1" x14ac:dyDescent="0.25">
      <c r="A29" s="15"/>
      <c r="B29" s="71"/>
      <c r="C29" s="72"/>
      <c r="D29" s="72"/>
      <c r="E29" s="72"/>
      <c r="F29" s="73"/>
      <c r="G29" s="74">
        <v>0</v>
      </c>
    </row>
    <row r="30" spans="1:7" ht="12" customHeight="1" x14ac:dyDescent="0.25">
      <c r="A30" s="15"/>
      <c r="B30" s="32" t="s">
        <v>25</v>
      </c>
      <c r="C30" s="33"/>
      <c r="D30" s="33"/>
      <c r="E30" s="33"/>
      <c r="F30" s="34"/>
      <c r="G30" s="35">
        <f>SUM(G29:G29)</f>
        <v>0</v>
      </c>
    </row>
    <row r="31" spans="1:7" ht="12" customHeight="1" x14ac:dyDescent="0.25">
      <c r="A31" s="15"/>
      <c r="B31" s="18"/>
      <c r="C31" s="18"/>
      <c r="D31" s="18"/>
      <c r="E31" s="18"/>
      <c r="F31" s="19"/>
      <c r="G31" s="19"/>
    </row>
    <row r="32" spans="1:7" ht="12" customHeight="1" x14ac:dyDescent="0.25">
      <c r="A32" s="15"/>
      <c r="B32" s="25" t="s">
        <v>26</v>
      </c>
      <c r="C32" s="31"/>
      <c r="D32" s="31"/>
      <c r="E32" s="31"/>
      <c r="F32" s="26"/>
      <c r="G32" s="26"/>
    </row>
    <row r="33" spans="1:7" ht="24" customHeight="1" x14ac:dyDescent="0.25">
      <c r="A33" s="15"/>
      <c r="B33" s="70" t="s">
        <v>15</v>
      </c>
      <c r="C33" s="70" t="s">
        <v>16</v>
      </c>
      <c r="D33" s="70" t="s">
        <v>17</v>
      </c>
      <c r="E33" s="70" t="s">
        <v>18</v>
      </c>
      <c r="F33" s="67" t="s">
        <v>19</v>
      </c>
      <c r="G33" s="70" t="s">
        <v>20</v>
      </c>
    </row>
    <row r="34" spans="1:7" ht="12.75" customHeight="1" x14ac:dyDescent="0.25">
      <c r="A34" s="15"/>
      <c r="B34" s="68" t="s">
        <v>75</v>
      </c>
      <c r="C34" s="69" t="s">
        <v>27</v>
      </c>
      <c r="D34" s="75">
        <v>0.62</v>
      </c>
      <c r="E34" s="69" t="s">
        <v>87</v>
      </c>
      <c r="F34" s="61">
        <v>200000</v>
      </c>
      <c r="G34" s="61">
        <f t="shared" ref="G34:G39" si="1">(D34*F34)</f>
        <v>124000</v>
      </c>
    </row>
    <row r="35" spans="1:7" ht="12.75" customHeight="1" x14ac:dyDescent="0.25">
      <c r="A35" s="15"/>
      <c r="B35" s="68" t="s">
        <v>88</v>
      </c>
      <c r="C35" s="69" t="s">
        <v>27</v>
      </c>
      <c r="D35" s="75">
        <v>0.37</v>
      </c>
      <c r="E35" s="69" t="s">
        <v>87</v>
      </c>
      <c r="F35" s="61">
        <v>200000</v>
      </c>
      <c r="G35" s="61">
        <f t="shared" si="1"/>
        <v>74000</v>
      </c>
    </row>
    <row r="36" spans="1:7" ht="12.75" customHeight="1" x14ac:dyDescent="0.25">
      <c r="A36" s="15"/>
      <c r="B36" s="68" t="s">
        <v>89</v>
      </c>
      <c r="C36" s="69" t="s">
        <v>27</v>
      </c>
      <c r="D36" s="75">
        <v>0.125</v>
      </c>
      <c r="E36" s="69" t="s">
        <v>87</v>
      </c>
      <c r="F36" s="61">
        <v>200000</v>
      </c>
      <c r="G36" s="61">
        <f t="shared" si="1"/>
        <v>25000</v>
      </c>
    </row>
    <row r="37" spans="1:7" ht="12.75" customHeight="1" x14ac:dyDescent="0.25">
      <c r="A37" s="15"/>
      <c r="B37" s="68" t="s">
        <v>90</v>
      </c>
      <c r="C37" s="69" t="s">
        <v>27</v>
      </c>
      <c r="D37" s="75">
        <v>0.125</v>
      </c>
      <c r="E37" s="69" t="s">
        <v>87</v>
      </c>
      <c r="F37" s="61">
        <v>200000</v>
      </c>
      <c r="G37" s="61">
        <f t="shared" si="1"/>
        <v>25000</v>
      </c>
    </row>
    <row r="38" spans="1:7" ht="12.75" customHeight="1" x14ac:dyDescent="0.25">
      <c r="A38" s="15"/>
      <c r="B38" s="68" t="s">
        <v>91</v>
      </c>
      <c r="C38" s="69" t="s">
        <v>27</v>
      </c>
      <c r="D38" s="75">
        <v>0.2</v>
      </c>
      <c r="E38" s="69" t="s">
        <v>87</v>
      </c>
      <c r="F38" s="61">
        <v>200000</v>
      </c>
      <c r="G38" s="61">
        <f t="shared" si="1"/>
        <v>40000</v>
      </c>
    </row>
    <row r="39" spans="1:7" ht="12.75" customHeight="1" x14ac:dyDescent="0.25">
      <c r="A39" s="15"/>
      <c r="B39" s="68" t="s">
        <v>92</v>
      </c>
      <c r="C39" s="69" t="s">
        <v>27</v>
      </c>
      <c r="D39" s="75">
        <v>1.5</v>
      </c>
      <c r="E39" s="69" t="s">
        <v>87</v>
      </c>
      <c r="F39" s="61">
        <v>200000</v>
      </c>
      <c r="G39" s="61">
        <f t="shared" si="1"/>
        <v>300000</v>
      </c>
    </row>
    <row r="40" spans="1:7" ht="12.75" customHeight="1" x14ac:dyDescent="0.25">
      <c r="A40" s="15"/>
      <c r="B40" s="27" t="s">
        <v>30</v>
      </c>
      <c r="C40" s="28"/>
      <c r="D40" s="28"/>
      <c r="E40" s="28"/>
      <c r="F40" s="29"/>
      <c r="G40" s="30">
        <f>SUM(G34:G39)</f>
        <v>588000</v>
      </c>
    </row>
    <row r="41" spans="1:7" ht="12" customHeight="1" x14ac:dyDescent="0.25">
      <c r="A41" s="15"/>
      <c r="B41" s="18"/>
      <c r="C41" s="18"/>
      <c r="D41" s="18"/>
      <c r="E41" s="18"/>
      <c r="F41" s="19"/>
      <c r="G41" s="19"/>
    </row>
    <row r="42" spans="1:7" ht="12" customHeight="1" x14ac:dyDescent="0.25">
      <c r="A42" s="15"/>
      <c r="B42" s="25" t="s">
        <v>31</v>
      </c>
      <c r="C42" s="31"/>
      <c r="D42" s="31"/>
      <c r="E42" s="31"/>
      <c r="F42" s="26"/>
      <c r="G42" s="26"/>
    </row>
    <row r="43" spans="1:7" ht="24" customHeight="1" x14ac:dyDescent="0.25">
      <c r="A43" s="15"/>
      <c r="B43" s="67" t="s">
        <v>32</v>
      </c>
      <c r="C43" s="67" t="s">
        <v>33</v>
      </c>
      <c r="D43" s="67" t="s">
        <v>34</v>
      </c>
      <c r="E43" s="67" t="s">
        <v>18</v>
      </c>
      <c r="F43" s="67" t="s">
        <v>19</v>
      </c>
      <c r="G43" s="67" t="s">
        <v>20</v>
      </c>
    </row>
    <row r="44" spans="1:7" ht="12.75" customHeight="1" x14ac:dyDescent="0.25">
      <c r="A44" s="15"/>
      <c r="B44" s="76" t="s">
        <v>35</v>
      </c>
      <c r="C44" s="77"/>
      <c r="D44" s="83"/>
      <c r="E44" s="77"/>
      <c r="F44" s="77"/>
      <c r="G44" s="77"/>
    </row>
    <row r="45" spans="1:7" ht="12.75" customHeight="1" x14ac:dyDescent="0.25">
      <c r="A45" s="15"/>
      <c r="B45" s="59" t="s">
        <v>93</v>
      </c>
      <c r="C45" s="78" t="s">
        <v>37</v>
      </c>
      <c r="D45" s="84">
        <v>15</v>
      </c>
      <c r="E45" s="78" t="s">
        <v>87</v>
      </c>
      <c r="F45" s="79">
        <v>4500</v>
      </c>
      <c r="G45" s="79">
        <f>(D45*F45)</f>
        <v>67500</v>
      </c>
    </row>
    <row r="46" spans="1:7" ht="12.75" customHeight="1" x14ac:dyDescent="0.25">
      <c r="A46" s="15"/>
      <c r="B46" s="80" t="s">
        <v>94</v>
      </c>
      <c r="C46" s="78" t="s">
        <v>37</v>
      </c>
      <c r="D46" s="84">
        <v>25</v>
      </c>
      <c r="E46" s="78" t="s">
        <v>87</v>
      </c>
      <c r="F46" s="79">
        <v>4200</v>
      </c>
      <c r="G46" s="79">
        <f>(D46*F46)</f>
        <v>105000</v>
      </c>
    </row>
    <row r="47" spans="1:7" ht="12.75" customHeight="1" x14ac:dyDescent="0.25">
      <c r="A47" s="15"/>
      <c r="B47" s="81" t="s">
        <v>36</v>
      </c>
      <c r="C47" s="82"/>
      <c r="D47" s="82"/>
      <c r="E47" s="82"/>
      <c r="F47" s="79"/>
      <c r="G47" s="79"/>
    </row>
    <row r="48" spans="1:7" ht="12.75" customHeight="1" x14ac:dyDescent="0.25">
      <c r="A48" s="15"/>
      <c r="B48" s="59" t="s">
        <v>95</v>
      </c>
      <c r="C48" s="82" t="s">
        <v>37</v>
      </c>
      <c r="D48" s="82">
        <v>120</v>
      </c>
      <c r="E48" s="82" t="s">
        <v>87</v>
      </c>
      <c r="F48" s="79">
        <v>376</v>
      </c>
      <c r="G48" s="79">
        <f>(D48*F48)</f>
        <v>45120</v>
      </c>
    </row>
    <row r="49" spans="1:7" ht="12.75" customHeight="1" x14ac:dyDescent="0.25">
      <c r="A49" s="15"/>
      <c r="B49" s="59" t="s">
        <v>96</v>
      </c>
      <c r="C49" s="82" t="s">
        <v>37</v>
      </c>
      <c r="D49" s="82">
        <v>80</v>
      </c>
      <c r="E49" s="82" t="s">
        <v>87</v>
      </c>
      <c r="F49" s="79">
        <v>420</v>
      </c>
      <c r="G49" s="79">
        <f t="shared" ref="G49:G50" si="2">(D49*F49)</f>
        <v>33600</v>
      </c>
    </row>
    <row r="50" spans="1:7" ht="12.75" customHeight="1" x14ac:dyDescent="0.25">
      <c r="A50" s="15"/>
      <c r="B50" s="59" t="s">
        <v>76</v>
      </c>
      <c r="C50" s="82" t="s">
        <v>37</v>
      </c>
      <c r="D50" s="82">
        <v>800</v>
      </c>
      <c r="E50" s="82" t="s">
        <v>78</v>
      </c>
      <c r="F50" s="79">
        <v>100</v>
      </c>
      <c r="G50" s="79">
        <f t="shared" si="2"/>
        <v>80000</v>
      </c>
    </row>
    <row r="51" spans="1:7" ht="12.75" customHeight="1" x14ac:dyDescent="0.25">
      <c r="A51" s="15"/>
      <c r="B51" s="81" t="s">
        <v>38</v>
      </c>
      <c r="C51" s="82"/>
      <c r="D51" s="82"/>
      <c r="E51" s="82"/>
      <c r="F51" s="79"/>
      <c r="G51" s="79"/>
    </row>
    <row r="52" spans="1:7" ht="12.75" customHeight="1" x14ac:dyDescent="0.25">
      <c r="A52" s="15"/>
      <c r="B52" s="59" t="s">
        <v>97</v>
      </c>
      <c r="C52" s="78" t="s">
        <v>37</v>
      </c>
      <c r="D52" s="84">
        <v>1</v>
      </c>
      <c r="E52" s="78" t="s">
        <v>68</v>
      </c>
      <c r="F52" s="79">
        <v>14900</v>
      </c>
      <c r="G52" s="79">
        <f>(D52*F52)</f>
        <v>14900</v>
      </c>
    </row>
    <row r="53" spans="1:7" ht="12.75" customHeight="1" x14ac:dyDescent="0.25">
      <c r="A53" s="15"/>
      <c r="B53" s="81" t="s">
        <v>98</v>
      </c>
      <c r="C53" s="82"/>
      <c r="D53" s="82"/>
      <c r="E53" s="82"/>
      <c r="F53" s="79"/>
      <c r="G53" s="79"/>
    </row>
    <row r="54" spans="1:7" ht="12.75" customHeight="1" x14ac:dyDescent="0.25">
      <c r="A54" s="15"/>
      <c r="B54" s="59" t="s">
        <v>99</v>
      </c>
      <c r="C54" s="78" t="s">
        <v>100</v>
      </c>
      <c r="D54" s="84">
        <v>1</v>
      </c>
      <c r="E54" s="78" t="s">
        <v>28</v>
      </c>
      <c r="F54" s="79">
        <v>12000</v>
      </c>
      <c r="G54" s="79">
        <f>(D54*F54)</f>
        <v>12000</v>
      </c>
    </row>
    <row r="55" spans="1:7" ht="13.5" customHeight="1" x14ac:dyDescent="0.25">
      <c r="A55" s="15"/>
      <c r="B55" s="36" t="s">
        <v>39</v>
      </c>
      <c r="C55" s="37"/>
      <c r="D55" s="37"/>
      <c r="E55" s="37"/>
      <c r="F55" s="38"/>
      <c r="G55" s="39">
        <f>SUM(G44:G54)</f>
        <v>358120</v>
      </c>
    </row>
    <row r="56" spans="1:7" ht="12" customHeight="1" x14ac:dyDescent="0.25">
      <c r="A56" s="15"/>
      <c r="B56" s="18"/>
      <c r="C56" s="18"/>
      <c r="D56" s="18"/>
      <c r="E56" s="40"/>
      <c r="F56" s="19"/>
      <c r="G56" s="19"/>
    </row>
    <row r="57" spans="1:7" ht="12" customHeight="1" x14ac:dyDescent="0.25">
      <c r="A57" s="15"/>
      <c r="B57" s="25" t="s">
        <v>40</v>
      </c>
      <c r="C57" s="31"/>
      <c r="D57" s="31"/>
      <c r="E57" s="31"/>
      <c r="F57" s="26"/>
      <c r="G57" s="26"/>
    </row>
    <row r="58" spans="1:7" ht="24" customHeight="1" x14ac:dyDescent="0.25">
      <c r="A58" s="15"/>
      <c r="B58" s="70" t="s">
        <v>41</v>
      </c>
      <c r="C58" s="67" t="s">
        <v>33</v>
      </c>
      <c r="D58" s="67" t="s">
        <v>34</v>
      </c>
      <c r="E58" s="70" t="s">
        <v>18</v>
      </c>
      <c r="F58" s="67" t="s">
        <v>19</v>
      </c>
      <c r="G58" s="70" t="s">
        <v>20</v>
      </c>
    </row>
    <row r="59" spans="1:7" ht="12.75" customHeight="1" x14ac:dyDescent="0.25">
      <c r="A59" s="15"/>
      <c r="B59" s="68" t="s">
        <v>67</v>
      </c>
      <c r="C59" s="78" t="s">
        <v>79</v>
      </c>
      <c r="D59" s="79">
        <v>1</v>
      </c>
      <c r="E59" s="69" t="s">
        <v>29</v>
      </c>
      <c r="F59" s="85">
        <v>150000</v>
      </c>
      <c r="G59" s="79">
        <f>(D59*F59)</f>
        <v>150000</v>
      </c>
    </row>
    <row r="60" spans="1:7" ht="13.5" customHeight="1" x14ac:dyDescent="0.25">
      <c r="A60" s="15"/>
      <c r="B60" s="36" t="s">
        <v>42</v>
      </c>
      <c r="C60" s="37"/>
      <c r="D60" s="37"/>
      <c r="E60" s="37"/>
      <c r="F60" s="38"/>
      <c r="G60" s="39">
        <f>SUM(G59)</f>
        <v>150000</v>
      </c>
    </row>
    <row r="61" spans="1:7" ht="12" customHeight="1" x14ac:dyDescent="0.25">
      <c r="A61" s="15"/>
      <c r="B61" s="18"/>
      <c r="C61" s="18"/>
      <c r="D61" s="18"/>
      <c r="E61" s="18"/>
      <c r="F61" s="19"/>
      <c r="G61" s="19"/>
    </row>
    <row r="62" spans="1:7" ht="12" customHeight="1" x14ac:dyDescent="0.25">
      <c r="A62" s="15"/>
      <c r="B62" s="86" t="s">
        <v>43</v>
      </c>
      <c r="C62" s="87"/>
      <c r="D62" s="87"/>
      <c r="E62" s="87"/>
      <c r="F62" s="87"/>
      <c r="G62" s="88">
        <f>G25+G40+G55+G60+G30</f>
        <v>1291120</v>
      </c>
    </row>
    <row r="63" spans="1:7" ht="12" customHeight="1" x14ac:dyDescent="0.25">
      <c r="A63" s="15"/>
      <c r="B63" s="89" t="s">
        <v>44</v>
      </c>
      <c r="C63" s="42"/>
      <c r="D63" s="42"/>
      <c r="E63" s="42"/>
      <c r="F63" s="42"/>
      <c r="G63" s="90">
        <f>G62*0.05</f>
        <v>64556</v>
      </c>
    </row>
    <row r="64" spans="1:7" ht="12" customHeight="1" x14ac:dyDescent="0.25">
      <c r="A64" s="15"/>
      <c r="B64" s="91" t="s">
        <v>45</v>
      </c>
      <c r="C64" s="41"/>
      <c r="D64" s="41"/>
      <c r="E64" s="41"/>
      <c r="F64" s="41"/>
      <c r="G64" s="92">
        <f>G63+G62</f>
        <v>1355676</v>
      </c>
    </row>
    <row r="65" spans="1:7" ht="12" customHeight="1" x14ac:dyDescent="0.25">
      <c r="A65" s="15"/>
      <c r="B65" s="89" t="s">
        <v>46</v>
      </c>
      <c r="C65" s="42"/>
      <c r="D65" s="42"/>
      <c r="E65" s="42"/>
      <c r="F65" s="42"/>
      <c r="G65" s="90">
        <f>G12</f>
        <v>1820000</v>
      </c>
    </row>
    <row r="66" spans="1:7" ht="12" customHeight="1" x14ac:dyDescent="0.25">
      <c r="A66" s="15"/>
      <c r="B66" s="93" t="s">
        <v>47</v>
      </c>
      <c r="C66" s="94"/>
      <c r="D66" s="94"/>
      <c r="E66" s="94"/>
      <c r="F66" s="94"/>
      <c r="G66" s="95">
        <f>G65-G64</f>
        <v>464324</v>
      </c>
    </row>
    <row r="67" spans="1:7" ht="12" customHeight="1" x14ac:dyDescent="0.25">
      <c r="A67" s="15"/>
      <c r="B67" s="6" t="s">
        <v>48</v>
      </c>
      <c r="C67" s="7"/>
      <c r="D67" s="7"/>
      <c r="E67" s="7"/>
      <c r="F67" s="7"/>
      <c r="G67" s="3"/>
    </row>
    <row r="68" spans="1:7" ht="12.75" customHeight="1" x14ac:dyDescent="0.25">
      <c r="A68" s="15"/>
      <c r="B68" s="8"/>
      <c r="C68" s="7"/>
      <c r="D68" s="7"/>
      <c r="E68" s="7"/>
      <c r="F68" s="7"/>
      <c r="G68" s="3"/>
    </row>
    <row r="69" spans="1:7" ht="12" customHeight="1" x14ac:dyDescent="0.25">
      <c r="A69" s="15"/>
      <c r="B69" s="43" t="s">
        <v>49</v>
      </c>
      <c r="C69" s="5"/>
      <c r="D69" s="5"/>
      <c r="E69" s="5"/>
      <c r="F69" s="5"/>
      <c r="G69" s="3"/>
    </row>
    <row r="70" spans="1:7" ht="12" customHeight="1" x14ac:dyDescent="0.25">
      <c r="A70" s="15"/>
      <c r="B70" s="96" t="s">
        <v>50</v>
      </c>
      <c r="C70" s="97"/>
      <c r="D70" s="97"/>
      <c r="E70" s="97"/>
      <c r="F70" s="97"/>
      <c r="G70" s="98"/>
    </row>
    <row r="71" spans="1:7" ht="12" customHeight="1" x14ac:dyDescent="0.25">
      <c r="A71" s="15"/>
      <c r="B71" s="99" t="s">
        <v>51</v>
      </c>
      <c r="C71" s="5"/>
      <c r="D71" s="5"/>
      <c r="E71" s="5"/>
      <c r="F71" s="5"/>
      <c r="G71" s="100"/>
    </row>
    <row r="72" spans="1:7" ht="12" customHeight="1" x14ac:dyDescent="0.25">
      <c r="A72" s="15"/>
      <c r="B72" s="99" t="s">
        <v>52</v>
      </c>
      <c r="C72" s="5"/>
      <c r="D72" s="5"/>
      <c r="E72" s="5"/>
      <c r="F72" s="5"/>
      <c r="G72" s="100"/>
    </row>
    <row r="73" spans="1:7" ht="12" customHeight="1" x14ac:dyDescent="0.25">
      <c r="A73" s="15"/>
      <c r="B73" s="99" t="s">
        <v>53</v>
      </c>
      <c r="C73" s="5"/>
      <c r="D73" s="5"/>
      <c r="E73" s="5"/>
      <c r="F73" s="5"/>
      <c r="G73" s="100"/>
    </row>
    <row r="74" spans="1:7" ht="12" customHeight="1" x14ac:dyDescent="0.25">
      <c r="A74" s="15"/>
      <c r="B74" s="99" t="s">
        <v>54</v>
      </c>
      <c r="C74" s="5"/>
      <c r="D74" s="5"/>
      <c r="E74" s="5"/>
      <c r="F74" s="5"/>
      <c r="G74" s="100"/>
    </row>
    <row r="75" spans="1:7" ht="12.75" customHeight="1" x14ac:dyDescent="0.25">
      <c r="A75" s="15"/>
      <c r="B75" s="101" t="s">
        <v>55</v>
      </c>
      <c r="C75" s="102"/>
      <c r="D75" s="102"/>
      <c r="E75" s="102"/>
      <c r="F75" s="102"/>
      <c r="G75" s="103"/>
    </row>
    <row r="76" spans="1:7" ht="12.75" customHeight="1" x14ac:dyDescent="0.25">
      <c r="A76" s="15"/>
      <c r="B76" s="10"/>
      <c r="C76" s="5"/>
      <c r="D76" s="5"/>
      <c r="E76" s="5"/>
      <c r="F76" s="5"/>
      <c r="G76" s="3"/>
    </row>
    <row r="77" spans="1:7" ht="15" customHeight="1" x14ac:dyDescent="0.25">
      <c r="A77" s="15"/>
      <c r="B77" s="44" t="s">
        <v>56</v>
      </c>
      <c r="C77" s="45"/>
      <c r="D77" s="46"/>
      <c r="E77" s="1"/>
      <c r="F77" s="1"/>
      <c r="G77" s="3"/>
    </row>
    <row r="78" spans="1:7" ht="12" customHeight="1" x14ac:dyDescent="0.25">
      <c r="A78" s="15"/>
      <c r="B78" s="104" t="s">
        <v>41</v>
      </c>
      <c r="C78" s="104" t="s">
        <v>57</v>
      </c>
      <c r="D78" s="105" t="s">
        <v>58</v>
      </c>
      <c r="E78" s="1"/>
      <c r="F78" s="1"/>
      <c r="G78" s="3"/>
    </row>
    <row r="79" spans="1:7" ht="12" customHeight="1" x14ac:dyDescent="0.25">
      <c r="A79" s="15"/>
      <c r="B79" s="106" t="s">
        <v>59</v>
      </c>
      <c r="C79" s="107">
        <v>195000</v>
      </c>
      <c r="D79" s="108">
        <f>(C79/C85)</f>
        <v>0.14417147977606842</v>
      </c>
      <c r="E79" s="1"/>
      <c r="F79" s="1"/>
      <c r="G79" s="3"/>
    </row>
    <row r="80" spans="1:7" ht="12" customHeight="1" x14ac:dyDescent="0.25">
      <c r="A80" s="15"/>
      <c r="B80" s="106" t="s">
        <v>60</v>
      </c>
      <c r="C80" s="107"/>
      <c r="D80" s="108">
        <f>C80/C85</f>
        <v>0</v>
      </c>
      <c r="E80" s="1"/>
      <c r="F80" s="1"/>
      <c r="G80" s="3"/>
    </row>
    <row r="81" spans="1:7" ht="12" customHeight="1" x14ac:dyDescent="0.25">
      <c r="A81" s="15"/>
      <c r="B81" s="106" t="s">
        <v>61</v>
      </c>
      <c r="C81" s="107">
        <v>588000</v>
      </c>
      <c r="D81" s="108">
        <f>(C81/C85)</f>
        <v>0.43473246209399091</v>
      </c>
      <c r="E81" s="1"/>
      <c r="F81" s="1"/>
      <c r="G81" s="3"/>
    </row>
    <row r="82" spans="1:7" ht="12" customHeight="1" x14ac:dyDescent="0.25">
      <c r="A82" s="15"/>
      <c r="B82" s="106" t="s">
        <v>32</v>
      </c>
      <c r="C82" s="107">
        <v>358000</v>
      </c>
      <c r="D82" s="108">
        <f>(C82/C85)</f>
        <v>0.26468405005042306</v>
      </c>
      <c r="E82" s="1"/>
      <c r="F82" s="1"/>
      <c r="G82" s="3"/>
    </row>
    <row r="83" spans="1:7" ht="12" customHeight="1" x14ac:dyDescent="0.25">
      <c r="A83" s="15"/>
      <c r="B83" s="106" t="s">
        <v>62</v>
      </c>
      <c r="C83" s="109">
        <v>150000</v>
      </c>
      <c r="D83" s="108">
        <f>(C83/C85)</f>
        <v>0.1109011382892834</v>
      </c>
      <c r="E83" s="2"/>
      <c r="F83" s="2"/>
      <c r="G83" s="3"/>
    </row>
    <row r="84" spans="1:7" ht="12" customHeight="1" x14ac:dyDescent="0.25">
      <c r="A84" s="15"/>
      <c r="B84" s="106" t="s">
        <v>63</v>
      </c>
      <c r="C84" s="109">
        <v>61556</v>
      </c>
      <c r="D84" s="108">
        <f>(C84/C85)</f>
        <v>4.5510869790234193E-2</v>
      </c>
      <c r="E84" s="2"/>
      <c r="F84" s="2"/>
      <c r="G84" s="3"/>
    </row>
    <row r="85" spans="1:7" ht="12.75" customHeight="1" x14ac:dyDescent="0.25">
      <c r="A85" s="15"/>
      <c r="B85" s="104" t="s">
        <v>64</v>
      </c>
      <c r="C85" s="110">
        <f>SUM(C79:C84)</f>
        <v>1352556</v>
      </c>
      <c r="D85" s="111">
        <f>SUM(D79:D84)</f>
        <v>1</v>
      </c>
      <c r="E85" s="2"/>
      <c r="F85" s="2"/>
      <c r="G85" s="3"/>
    </row>
    <row r="86" spans="1:7" ht="12" customHeight="1" x14ac:dyDescent="0.25">
      <c r="A86" s="15"/>
      <c r="B86" s="8"/>
      <c r="C86" s="7"/>
      <c r="D86" s="7"/>
      <c r="E86" s="7"/>
      <c r="F86" s="7"/>
      <c r="G86" s="3"/>
    </row>
    <row r="87" spans="1:7" ht="12.75" customHeight="1" x14ac:dyDescent="0.25">
      <c r="A87" s="15"/>
      <c r="B87" s="9"/>
      <c r="C87" s="7"/>
      <c r="D87" s="7"/>
      <c r="E87" s="7"/>
      <c r="F87" s="7"/>
      <c r="G87" s="3"/>
    </row>
    <row r="88" spans="1:7" ht="12" customHeight="1" x14ac:dyDescent="0.25">
      <c r="A88" s="15"/>
      <c r="B88" s="14"/>
      <c r="C88" s="13" t="s">
        <v>101</v>
      </c>
      <c r="D88" s="14"/>
      <c r="E88" s="14"/>
      <c r="F88" s="2"/>
      <c r="G88" s="3"/>
    </row>
    <row r="89" spans="1:7" ht="12" customHeight="1" x14ac:dyDescent="0.25">
      <c r="A89" s="15"/>
      <c r="B89" s="104" t="s">
        <v>102</v>
      </c>
      <c r="C89" s="112">
        <v>650</v>
      </c>
      <c r="D89" s="112">
        <v>700</v>
      </c>
      <c r="E89" s="112">
        <v>750</v>
      </c>
      <c r="F89" s="12"/>
      <c r="G89" s="4"/>
    </row>
    <row r="90" spans="1:7" ht="12.75" customHeight="1" x14ac:dyDescent="0.25">
      <c r="A90" s="15"/>
      <c r="B90" s="104" t="s">
        <v>103</v>
      </c>
      <c r="C90" s="110">
        <v>2500</v>
      </c>
      <c r="D90" s="110">
        <v>2800</v>
      </c>
      <c r="E90" s="110">
        <v>3000</v>
      </c>
      <c r="F90" s="12"/>
      <c r="G90" s="4"/>
    </row>
    <row r="91" spans="1:7" ht="15.6" customHeight="1" x14ac:dyDescent="0.25">
      <c r="A91" s="15"/>
      <c r="B91" s="11" t="s">
        <v>65</v>
      </c>
      <c r="C91" s="5"/>
      <c r="D91" s="5"/>
      <c r="E91" s="5"/>
      <c r="F91" s="5"/>
      <c r="G91" s="5"/>
    </row>
  </sheetData>
  <mergeCells count="8">
    <mergeCell ref="E15:F15"/>
    <mergeCell ref="B17:G17"/>
    <mergeCell ref="B77:C77"/>
    <mergeCell ref="E13:F13"/>
    <mergeCell ref="E11:F11"/>
    <mergeCell ref="E10:F10"/>
    <mergeCell ref="E9:F9"/>
    <mergeCell ref="E14:F14"/>
  </mergeCells>
  <pageMargins left="0.35433070866141736" right="0.35433070866141736" top="0.39370078740157483" bottom="0.39370078740157483" header="0" footer="0"/>
  <pageSetup paperSize="3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 BALLICA </vt:lpstr>
      <vt:lpstr>'TREBOL BALLICA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2021-01-26T20:29:11Z</dcterms:modified>
</cp:coreProperties>
</file>