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pícola" sheetId="1" r:id="rId1"/>
  </sheets>
  <definedNames/>
  <calcPr fullCalcOnLoad="1"/>
</workbook>
</file>

<file path=xl/sharedStrings.xml><?xml version="1.0" encoding="utf-8"?>
<sst xmlns="http://schemas.openxmlformats.org/spreadsheetml/2006/main" count="120" uniqueCount="92">
  <si>
    <t>FECHA ESTIMADA  PRECIO VENTA</t>
  </si>
  <si>
    <t>PRECIO ESPERADO ($/kg)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</si>
  <si>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</si>
  <si>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</si>
  <si>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</si>
  <si>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</si>
  <si>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</si>
  <si>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</si>
  <si>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</si>
  <si>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</si>
  <si>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</si>
  <si>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</si>
  <si>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</si>
  <si>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Preparación colmena</t>
  </si>
  <si>
    <t>JH</t>
  </si>
  <si>
    <t>Aplicación programa alimentación</t>
  </si>
  <si>
    <t>julio</t>
  </si>
  <si>
    <t>Aplicación programa sanitario</t>
  </si>
  <si>
    <t>Cosecha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</si>
  <si>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</si>
  <si>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</si>
  <si>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</si>
  <si>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</si>
  <si>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</si>
  <si>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</si>
  <si>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</si>
  <si>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(Kg./Lt.)</t>
  </si>
  <si>
    <t>Cantidad (Kg., Lt)</t>
  </si>
  <si>
    <t>Energéticos (azucar granulada-fructosa)</t>
  </si>
  <si>
    <t>Kg</t>
  </si>
  <si>
    <t>Proteico - Aminoácidos (polen, prolotorL, levadura de cerveza y otros</t>
  </si>
  <si>
    <t xml:space="preserve">Unidad </t>
  </si>
  <si>
    <t>INSECTICIDA</t>
  </si>
  <si>
    <t>Bacillus thuringiensis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</si>
  <si>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</si>
  <si>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</si>
  <si>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</si>
  <si>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</si>
  <si>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</si>
  <si>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</si>
  <si>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</si>
  <si>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</si>
  <si>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</si>
  <si>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</si>
  <si>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</si>
  <si>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</si>
  <si>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</si>
  <si>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</si>
  <si>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</si>
  <si>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TIPO</t>
  </si>
  <si>
    <t>6. El costo de la mano de obra incluye impuestos e  imposiciones</t>
  </si>
  <si>
    <t>Fuente: INDAP</t>
  </si>
  <si>
    <t>MEDIO</t>
  </si>
  <si>
    <t>DE LOS RIOS</t>
  </si>
  <si>
    <t>MERCADO LOCAL</t>
  </si>
  <si>
    <t>HELADAS</t>
  </si>
  <si>
    <t>Dic-Mar</t>
  </si>
  <si>
    <t>COSTOS DIRECTOS DE PRODUCCIÓN POR COLMENA (INCLUYE IVA)</t>
  </si>
  <si>
    <t>RUBRO O CULTIVO</t>
  </si>
  <si>
    <t>NIVEL TECNOLÓGICO</t>
  </si>
  <si>
    <t>REGIÓN</t>
  </si>
  <si>
    <t>ÁREA</t>
  </si>
  <si>
    <t>INGRESO ESPERADO, CON IVA ($)</t>
  </si>
  <si>
    <t>DESTINO PRODUCCIÓN</t>
  </si>
  <si>
    <t>RENDIMIENTO (kg/COLMENA)</t>
  </si>
  <si>
    <t>Jun-Ago</t>
  </si>
  <si>
    <t>Noviembre</t>
  </si>
  <si>
    <t>Sep-Mar</t>
  </si>
  <si>
    <t>Abr-Sep</t>
  </si>
  <si>
    <t>Primavera-otoño</t>
  </si>
  <si>
    <t>Primavera</t>
  </si>
  <si>
    <t>ALIMENTOS</t>
  </si>
  <si>
    <t>ACARICIDAS</t>
  </si>
  <si>
    <t>Bayvarol, verostop, otro</t>
  </si>
  <si>
    <t>Notas:</t>
  </si>
  <si>
    <t>VALDIVIA</t>
  </si>
  <si>
    <t>VALDIVIA - CORRAL - MAFIL</t>
  </si>
  <si>
    <t>MIEL</t>
  </si>
  <si>
    <t>MULTIFLORA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</si>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</sst>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_-;\-* #,##0_-;_-* &quot;-&quot;??_-;_-@_-"/>
    <numFmt numFmtId="175" formatCode="&quot; &quot;* #,##0&quot;   &quot;;&quot;-&quot;* #,##0&quot;   &quot;;&quot; &quot;* &quot;-&quot;??&quot;   &quot;"/>
    <numFmt numFmtId="176" formatCode="&quot; &quot;* #,##0&quot; &quot;;&quot; &quot;* &quot;-&quot;#,##0&quot; &quot;;&quot; &quot;* &quot;- 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sz val="7"/>
      <color rgb="FF000000"/>
      <name val="Calibri"/>
      <family val="2"/>
    </font>
    <font>
      <b/>
      <sz val="9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b/>
      <sz val="7"/>
      <color rgb="FFFFFFFF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D8D8D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4" fontId="2" fillId="0" borderId="0" xfId="47" applyNumberFormat="1" applyFont="1" applyBorder="1" applyAlignment="1">
      <alignment vertical="center"/>
    </xf>
    <xf numFmtId="174" fontId="2" fillId="0" borderId="0" xfId="47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4" fontId="2" fillId="0" borderId="10" xfId="47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74" fontId="8" fillId="33" borderId="10" xfId="47" applyNumberFormat="1" applyFont="1" applyFill="1" applyBorder="1" applyAlignment="1">
      <alignment vertical="center"/>
    </xf>
    <xf numFmtId="174" fontId="8" fillId="34" borderId="0" xfId="47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1" fontId="2" fillId="0" borderId="0" xfId="48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7" fillId="35" borderId="11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174" fontId="8" fillId="35" borderId="0" xfId="47" applyNumberFormat="1" applyFont="1" applyFill="1" applyBorder="1" applyAlignment="1">
      <alignment vertical="center"/>
    </xf>
    <xf numFmtId="0" fontId="7" fillId="3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174" fontId="8" fillId="36" borderId="10" xfId="47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horizontal="center" vertical="center"/>
    </xf>
    <xf numFmtId="174" fontId="8" fillId="36" borderId="10" xfId="47" applyNumberFormat="1" applyFont="1" applyFill="1" applyBorder="1" applyAlignment="1">
      <alignment vertical="center"/>
    </xf>
    <xf numFmtId="174" fontId="8" fillId="36" borderId="10" xfId="47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horizontal="center" vertical="center"/>
    </xf>
    <xf numFmtId="174" fontId="8" fillId="36" borderId="0" xfId="47" applyNumberFormat="1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7" fontId="13" fillId="0" borderId="10" xfId="0" applyNumberFormat="1" applyFont="1" applyBorder="1" applyAlignment="1">
      <alignment horizontal="right" vertical="center"/>
    </xf>
    <xf numFmtId="174" fontId="2" fillId="0" borderId="10" xfId="47" applyNumberFormat="1" applyFont="1" applyBorder="1" applyAlignment="1">
      <alignment horizontal="right" vertical="center"/>
    </xf>
    <xf numFmtId="174" fontId="2" fillId="0" borderId="10" xfId="47" applyNumberFormat="1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right" vertical="center"/>
    </xf>
    <xf numFmtId="174" fontId="8" fillId="36" borderId="10" xfId="47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174" fontId="8" fillId="0" borderId="10" xfId="47" applyNumberFormat="1" applyFont="1" applyFill="1" applyBorder="1" applyAlignment="1">
      <alignment horizontal="right" vertical="center" wrapText="1"/>
    </xf>
    <xf numFmtId="0" fontId="15" fillId="36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51" fillId="36" borderId="10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37" borderId="0" xfId="0" applyFont="1" applyFill="1" applyBorder="1" applyAlignment="1">
      <alignment/>
    </xf>
    <xf numFmtId="0" fontId="52" fillId="37" borderId="0" xfId="0" applyFont="1" applyFill="1" applyBorder="1" applyAlignment="1">
      <alignment vertical="center"/>
    </xf>
    <xf numFmtId="0" fontId="52" fillId="37" borderId="0" xfId="0" applyFont="1" applyFill="1" applyBorder="1" applyAlignment="1">
      <alignment/>
    </xf>
    <xf numFmtId="175" fontId="53" fillId="37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4" fillId="38" borderId="23" xfId="0" applyNumberFormat="1" applyFont="1" applyFill="1" applyBorder="1" applyAlignment="1">
      <alignment vertical="center"/>
    </xf>
    <xf numFmtId="0" fontId="55" fillId="38" borderId="24" xfId="0" applyFont="1" applyFill="1" applyBorder="1" applyAlignment="1">
      <alignment vertical="center"/>
    </xf>
    <xf numFmtId="0" fontId="52" fillId="38" borderId="25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5" fillId="39" borderId="26" xfId="0" applyNumberFormat="1" applyFont="1" applyFill="1" applyBorder="1" applyAlignment="1">
      <alignment vertical="center"/>
    </xf>
    <xf numFmtId="49" fontId="55" fillId="39" borderId="27" xfId="0" applyNumberFormat="1" applyFont="1" applyFill="1" applyBorder="1" applyAlignment="1">
      <alignment vertical="center"/>
    </xf>
    <xf numFmtId="49" fontId="52" fillId="39" borderId="28" xfId="0" applyNumberFormat="1" applyFont="1" applyFill="1" applyBorder="1" applyAlignment="1">
      <alignment/>
    </xf>
    <xf numFmtId="49" fontId="55" fillId="37" borderId="29" xfId="0" applyNumberFormat="1" applyFont="1" applyFill="1" applyBorder="1" applyAlignment="1">
      <alignment vertical="center"/>
    </xf>
    <xf numFmtId="3" fontId="55" fillId="37" borderId="30" xfId="0" applyNumberFormat="1" applyFont="1" applyFill="1" applyBorder="1" applyAlignment="1">
      <alignment vertical="center"/>
    </xf>
    <xf numFmtId="9" fontId="52" fillId="37" borderId="31" xfId="0" applyNumberFormat="1" applyFont="1" applyFill="1" applyBorder="1" applyAlignment="1">
      <alignment/>
    </xf>
    <xf numFmtId="176" fontId="55" fillId="37" borderId="3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49" fontId="55" fillId="39" borderId="32" xfId="0" applyNumberFormat="1" applyFont="1" applyFill="1" applyBorder="1" applyAlignment="1">
      <alignment vertical="center"/>
    </xf>
    <xf numFmtId="176" fontId="55" fillId="39" borderId="33" xfId="0" applyNumberFormat="1" applyFont="1" applyFill="1" applyBorder="1" applyAlignment="1">
      <alignment vertical="center"/>
    </xf>
    <xf numFmtId="9" fontId="55" fillId="39" borderId="34" xfId="0" applyNumberFormat="1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56" fillId="3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vertical="center"/>
    </xf>
    <xf numFmtId="0" fontId="0" fillId="37" borderId="35" xfId="0" applyFont="1" applyFill="1" applyBorder="1" applyAlignment="1">
      <alignment/>
    </xf>
    <xf numFmtId="0" fontId="56" fillId="38" borderId="36" xfId="0" applyFont="1" applyFill="1" applyBorder="1" applyAlignment="1">
      <alignment vertical="center"/>
    </xf>
    <xf numFmtId="49" fontId="54" fillId="38" borderId="0" xfId="0" applyNumberFormat="1" applyFont="1" applyFill="1" applyBorder="1" applyAlignment="1">
      <alignment vertical="center"/>
    </xf>
    <xf numFmtId="0" fontId="56" fillId="38" borderId="0" xfId="0" applyFont="1" applyFill="1" applyBorder="1" applyAlignment="1">
      <alignment vertical="center"/>
    </xf>
    <xf numFmtId="0" fontId="56" fillId="38" borderId="35" xfId="0" applyFont="1" applyFill="1" applyBorder="1" applyAlignment="1">
      <alignment vertical="center"/>
    </xf>
    <xf numFmtId="0" fontId="56" fillId="0" borderId="36" xfId="0" applyFont="1" applyFill="1" applyBorder="1" applyAlignment="1">
      <alignment vertical="center"/>
    </xf>
    <xf numFmtId="49" fontId="55" fillId="39" borderId="37" xfId="0" applyNumberFormat="1" applyFont="1" applyFill="1" applyBorder="1" applyAlignment="1">
      <alignment vertical="center"/>
    </xf>
    <xf numFmtId="0" fontId="55" fillId="39" borderId="38" xfId="0" applyNumberFormat="1" applyFont="1" applyFill="1" applyBorder="1" applyAlignment="1">
      <alignment vertical="center"/>
    </xf>
    <xf numFmtId="0" fontId="55" fillId="39" borderId="3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175" fontId="58" fillId="37" borderId="0" xfId="0" applyNumberFormat="1" applyFont="1" applyFill="1" applyBorder="1" applyAlignment="1">
      <alignment vertical="center"/>
    </xf>
    <xf numFmtId="49" fontId="52" fillId="37" borderId="0" xfId="0" applyNumberFormat="1" applyFont="1" applyFill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F82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3.140625" style="2" customWidth="1"/>
    <col min="2" max="2" width="24.7109375" style="2" customWidth="1"/>
    <col min="3" max="4" width="11.421875" style="2" customWidth="1"/>
    <col min="5" max="5" width="12.421875" style="2" customWidth="1"/>
    <col min="6" max="6" width="12.8515625" style="2" customWidth="1"/>
    <col min="7" max="16384" width="11.421875" style="2" customWidth="1"/>
  </cols>
  <sheetData>
    <row r="8" ht="18" customHeight="1">
      <c r="E8" s="8"/>
    </row>
    <row r="9" spans="2:8" ht="18" customHeight="1">
      <c r="B9" s="42" t="s">
        <v>58</v>
      </c>
      <c r="C9" s="43" t="s">
        <v>77</v>
      </c>
      <c r="D9" s="44"/>
      <c r="E9" s="65" t="s">
        <v>64</v>
      </c>
      <c r="F9" s="65"/>
      <c r="G9" s="45">
        <v>30</v>
      </c>
      <c r="H9" s="44"/>
    </row>
    <row r="10" spans="2:7" ht="18" customHeight="1">
      <c r="B10" s="46" t="s">
        <v>49</v>
      </c>
      <c r="C10" s="47" t="s">
        <v>78</v>
      </c>
      <c r="D10" s="48"/>
      <c r="E10" s="63" t="s">
        <v>0</v>
      </c>
      <c r="F10" s="63"/>
      <c r="G10" s="49" t="s">
        <v>56</v>
      </c>
    </row>
    <row r="11" spans="2:8" ht="18" customHeight="1">
      <c r="B11" s="46" t="s">
        <v>59</v>
      </c>
      <c r="C11" s="49" t="s">
        <v>52</v>
      </c>
      <c r="D11" s="48"/>
      <c r="E11" s="63" t="s">
        <v>1</v>
      </c>
      <c r="F11" s="63"/>
      <c r="G11" s="50">
        <v>3500</v>
      </c>
      <c r="H11" s="24"/>
    </row>
    <row r="12" spans="2:9" ht="18" customHeight="1">
      <c r="B12" s="46" t="s">
        <v>60</v>
      </c>
      <c r="C12" s="49" t="s">
        <v>53</v>
      </c>
      <c r="D12" s="48"/>
      <c r="E12" s="63" t="s">
        <v>62</v>
      </c>
      <c r="F12" s="63"/>
      <c r="G12" s="51">
        <f>+G9*G11</f>
        <v>105000</v>
      </c>
      <c r="I12" s="25"/>
    </row>
    <row r="13" spans="2:7" ht="24" customHeight="1">
      <c r="B13" s="46" t="s">
        <v>61</v>
      </c>
      <c r="C13" s="52" t="s">
        <v>75</v>
      </c>
      <c r="D13" s="48"/>
      <c r="E13" s="63" t="s">
        <v>63</v>
      </c>
      <c r="F13" s="63"/>
      <c r="G13" s="47" t="s">
        <v>54</v>
      </c>
    </row>
    <row r="14" spans="2:7" ht="23.25" customHeight="1">
      <c r="B14" s="46" t="s">
        <v>2</v>
      </c>
      <c r="C14" s="47" t="s">
        <v>76</v>
      </c>
      <c r="D14" s="48"/>
      <c r="E14" s="63" t="s">
        <v>3</v>
      </c>
      <c r="F14" s="63"/>
      <c r="G14" s="49" t="s">
        <v>56</v>
      </c>
    </row>
    <row r="15" spans="2:7" ht="18" customHeight="1">
      <c r="B15" s="46" t="s">
        <v>4</v>
      </c>
      <c r="C15" s="53">
        <v>44197</v>
      </c>
      <c r="D15" s="48"/>
      <c r="E15" s="64" t="s">
        <v>5</v>
      </c>
      <c r="F15" s="64"/>
      <c r="G15" s="49" t="s">
        <v>55</v>
      </c>
    </row>
    <row r="16" spans="2:7" ht="18" customHeight="1">
      <c r="B16" s="1"/>
      <c r="C16" s="9"/>
      <c r="E16" s="3"/>
      <c r="F16" s="3"/>
      <c r="G16" s="3"/>
    </row>
    <row r="17" spans="2:7" ht="18" customHeight="1">
      <c r="B17" s="60" t="s">
        <v>57</v>
      </c>
      <c r="C17" s="61"/>
      <c r="D17" s="61"/>
      <c r="E17" s="61"/>
      <c r="F17" s="61"/>
      <c r="G17" s="62"/>
    </row>
    <row r="18" spans="3:6" ht="18" customHeight="1">
      <c r="C18" s="4"/>
      <c r="D18" s="4"/>
      <c r="E18" s="5"/>
      <c r="F18" s="6"/>
    </row>
    <row r="19" spans="2:7" ht="18" customHeight="1">
      <c r="B19" s="27" t="s">
        <v>6</v>
      </c>
      <c r="C19" s="3"/>
      <c r="D19" s="3"/>
      <c r="E19" s="3"/>
      <c r="F19" s="3"/>
      <c r="G19" s="3"/>
    </row>
    <row r="20" spans="2:7" ht="18" customHeight="1">
      <c r="B20" s="32" t="s">
        <v>7</v>
      </c>
      <c r="C20" s="32" t="s">
        <v>8</v>
      </c>
      <c r="D20" s="32" t="s">
        <v>9</v>
      </c>
      <c r="E20" s="32" t="s">
        <v>10</v>
      </c>
      <c r="F20" s="33" t="s">
        <v>11</v>
      </c>
      <c r="G20" s="33" t="s">
        <v>12</v>
      </c>
    </row>
    <row r="21" spans="2:7" ht="18" customHeight="1">
      <c r="B21" s="14" t="s">
        <v>13</v>
      </c>
      <c r="C21" s="15" t="s">
        <v>14</v>
      </c>
      <c r="D21" s="18">
        <v>0.3</v>
      </c>
      <c r="E21" s="18" t="s">
        <v>65</v>
      </c>
      <c r="F21" s="54">
        <v>12500</v>
      </c>
      <c r="G21" s="54">
        <f>+D21*F21</f>
        <v>3750</v>
      </c>
    </row>
    <row r="22" spans="2:7" ht="18" customHeight="1">
      <c r="B22" s="14" t="s">
        <v>15</v>
      </c>
      <c r="C22" s="15" t="s">
        <v>14</v>
      </c>
      <c r="D22" s="18">
        <v>0.2</v>
      </c>
      <c r="E22" s="18" t="s">
        <v>16</v>
      </c>
      <c r="F22" s="54">
        <v>12500</v>
      </c>
      <c r="G22" s="54">
        <f>+D22*F22</f>
        <v>2500</v>
      </c>
    </row>
    <row r="23" spans="2:7" ht="18" customHeight="1">
      <c r="B23" s="14" t="s">
        <v>17</v>
      </c>
      <c r="C23" s="15" t="s">
        <v>14</v>
      </c>
      <c r="D23" s="18">
        <v>0.1</v>
      </c>
      <c r="E23" s="18" t="s">
        <v>66</v>
      </c>
      <c r="F23" s="54">
        <v>12500</v>
      </c>
      <c r="G23" s="54">
        <f>+D23*F23</f>
        <v>1250</v>
      </c>
    </row>
    <row r="24" spans="2:7" ht="18" customHeight="1">
      <c r="B24" s="14" t="s">
        <v>18</v>
      </c>
      <c r="C24" s="15" t="s">
        <v>14</v>
      </c>
      <c r="D24" s="18">
        <v>0.1</v>
      </c>
      <c r="E24" s="18" t="s">
        <v>67</v>
      </c>
      <c r="F24" s="55">
        <v>20000</v>
      </c>
      <c r="G24" s="54">
        <f>+D24*F24</f>
        <v>2000</v>
      </c>
    </row>
    <row r="25" spans="2:7" ht="18" customHeight="1">
      <c r="B25" s="34" t="s">
        <v>19</v>
      </c>
      <c r="C25" s="35"/>
      <c r="D25" s="56"/>
      <c r="E25" s="56"/>
      <c r="F25" s="57"/>
      <c r="G25" s="57">
        <f>SUM(G21:G24)</f>
        <v>9500</v>
      </c>
    </row>
    <row r="26" spans="2:7" ht="18" customHeight="1">
      <c r="B26" s="3"/>
      <c r="C26" s="10"/>
      <c r="D26" s="10"/>
      <c r="E26" s="10"/>
      <c r="F26" s="11"/>
      <c r="G26" s="11"/>
    </row>
    <row r="27" spans="2:7" ht="18" customHeight="1">
      <c r="B27" s="27" t="s">
        <v>20</v>
      </c>
      <c r="C27" s="10"/>
      <c r="D27" s="10"/>
      <c r="E27" s="10"/>
      <c r="F27" s="11"/>
      <c r="G27" s="11"/>
    </row>
    <row r="28" spans="2:7" ht="18" customHeight="1">
      <c r="B28" s="35" t="s">
        <v>7</v>
      </c>
      <c r="C28" s="32" t="s">
        <v>8</v>
      </c>
      <c r="D28" s="32" t="s">
        <v>9</v>
      </c>
      <c r="E28" s="35" t="s">
        <v>10</v>
      </c>
      <c r="F28" s="33" t="s">
        <v>11</v>
      </c>
      <c r="G28" s="37" t="s">
        <v>12</v>
      </c>
    </row>
    <row r="29" spans="2:7" ht="18" customHeight="1">
      <c r="B29" s="14"/>
      <c r="C29" s="15"/>
      <c r="D29" s="15"/>
      <c r="E29" s="15"/>
      <c r="F29" s="16"/>
      <c r="G29" s="16"/>
    </row>
    <row r="30" spans="2:7" ht="18" customHeight="1">
      <c r="B30" s="34" t="s">
        <v>21</v>
      </c>
      <c r="C30" s="35"/>
      <c r="D30" s="35"/>
      <c r="E30" s="35"/>
      <c r="F30" s="36"/>
      <c r="G30" s="36">
        <f>+G29</f>
        <v>0</v>
      </c>
    </row>
    <row r="31" spans="2:7" ht="18" customHeight="1">
      <c r="B31" s="3"/>
      <c r="C31" s="10"/>
      <c r="D31" s="10"/>
      <c r="E31" s="10"/>
      <c r="F31" s="11"/>
      <c r="G31" s="11"/>
    </row>
    <row r="32" spans="2:7" ht="18" customHeight="1">
      <c r="B32" s="27" t="s">
        <v>22</v>
      </c>
      <c r="C32" s="10"/>
      <c r="D32" s="10"/>
      <c r="E32" s="10"/>
      <c r="F32" s="11"/>
      <c r="G32" s="11"/>
    </row>
    <row r="33" spans="2:7" ht="18" customHeight="1">
      <c r="B33" s="35" t="s">
        <v>7</v>
      </c>
      <c r="C33" s="35" t="s">
        <v>8</v>
      </c>
      <c r="D33" s="35" t="s">
        <v>9</v>
      </c>
      <c r="E33" s="35" t="s">
        <v>10</v>
      </c>
      <c r="F33" s="33" t="s">
        <v>11</v>
      </c>
      <c r="G33" s="37" t="s">
        <v>12</v>
      </c>
    </row>
    <row r="34" spans="2:7" ht="18" customHeight="1">
      <c r="B34" s="14"/>
      <c r="C34" s="15"/>
      <c r="D34" s="15"/>
      <c r="E34" s="15"/>
      <c r="F34" s="16"/>
      <c r="G34" s="16"/>
    </row>
    <row r="35" spans="2:7" ht="18" customHeight="1">
      <c r="B35" s="34" t="s">
        <v>23</v>
      </c>
      <c r="C35" s="35"/>
      <c r="D35" s="35"/>
      <c r="E35" s="35"/>
      <c r="F35" s="36"/>
      <c r="G35" s="36">
        <f>+G34</f>
        <v>0</v>
      </c>
    </row>
    <row r="36" spans="2:7" ht="18" customHeight="1">
      <c r="B36" s="3"/>
      <c r="C36" s="10"/>
      <c r="D36" s="10"/>
      <c r="E36" s="10"/>
      <c r="F36" s="11"/>
      <c r="G36" s="11"/>
    </row>
    <row r="37" spans="2:7" ht="18" customHeight="1">
      <c r="B37" s="27" t="s">
        <v>24</v>
      </c>
      <c r="C37" s="10"/>
      <c r="D37" s="10"/>
      <c r="E37" s="10"/>
      <c r="F37" s="11"/>
      <c r="G37" s="11"/>
    </row>
    <row r="38" spans="2:7" ht="18" customHeight="1">
      <c r="B38" s="32" t="s">
        <v>25</v>
      </c>
      <c r="C38" s="32" t="s">
        <v>26</v>
      </c>
      <c r="D38" s="32" t="s">
        <v>27</v>
      </c>
      <c r="E38" s="32" t="s">
        <v>10</v>
      </c>
      <c r="F38" s="33" t="s">
        <v>11</v>
      </c>
      <c r="G38" s="33" t="s">
        <v>12</v>
      </c>
    </row>
    <row r="39" spans="2:7" ht="18" customHeight="1">
      <c r="B39" s="23" t="s">
        <v>71</v>
      </c>
      <c r="C39" s="13"/>
      <c r="D39" s="58"/>
      <c r="E39" s="58"/>
      <c r="F39" s="59"/>
      <c r="G39" s="59"/>
    </row>
    <row r="40" spans="2:7" ht="18" customHeight="1">
      <c r="B40" s="14" t="s">
        <v>28</v>
      </c>
      <c r="C40" s="15" t="s">
        <v>29</v>
      </c>
      <c r="D40" s="18">
        <v>10</v>
      </c>
      <c r="E40" s="18" t="s">
        <v>68</v>
      </c>
      <c r="F40" s="55">
        <v>2000</v>
      </c>
      <c r="G40" s="54">
        <f>D40*F40</f>
        <v>20000</v>
      </c>
    </row>
    <row r="41" spans="2:7" ht="18" customHeight="1">
      <c r="B41" s="17" t="s">
        <v>30</v>
      </c>
      <c r="C41" s="15" t="s">
        <v>29</v>
      </c>
      <c r="D41" s="18">
        <v>0.17</v>
      </c>
      <c r="E41" s="18" t="s">
        <v>68</v>
      </c>
      <c r="F41" s="54">
        <v>18000</v>
      </c>
      <c r="G41" s="54">
        <f>D41*F41</f>
        <v>3060</v>
      </c>
    </row>
    <row r="42" spans="2:7" ht="18" customHeight="1">
      <c r="B42" s="23" t="s">
        <v>72</v>
      </c>
      <c r="C42" s="15"/>
      <c r="D42" s="18"/>
      <c r="E42" s="18"/>
      <c r="F42" s="54"/>
      <c r="G42" s="54"/>
    </row>
    <row r="43" spans="2:7" ht="18" customHeight="1">
      <c r="B43" s="14" t="s">
        <v>73</v>
      </c>
      <c r="C43" s="15" t="s">
        <v>31</v>
      </c>
      <c r="D43" s="18">
        <v>4</v>
      </c>
      <c r="E43" s="18" t="s">
        <v>69</v>
      </c>
      <c r="F43" s="55">
        <v>2100</v>
      </c>
      <c r="G43" s="54">
        <f>D43*F43</f>
        <v>8400</v>
      </c>
    </row>
    <row r="44" spans="2:7" ht="18" customHeight="1">
      <c r="B44" s="23" t="s">
        <v>32</v>
      </c>
      <c r="C44" s="15"/>
      <c r="D44" s="18"/>
      <c r="E44" s="18"/>
      <c r="F44" s="54"/>
      <c r="G44" s="54"/>
    </row>
    <row r="45" spans="2:7" ht="18" customHeight="1">
      <c r="B45" s="14" t="s">
        <v>33</v>
      </c>
      <c r="C45" s="15" t="s">
        <v>34</v>
      </c>
      <c r="D45" s="18">
        <v>0.05</v>
      </c>
      <c r="E45" s="18" t="s">
        <v>70</v>
      </c>
      <c r="F45" s="54">
        <v>32000</v>
      </c>
      <c r="G45" s="54">
        <f>D45*F45</f>
        <v>1600</v>
      </c>
    </row>
    <row r="46" spans="2:7" ht="18" customHeight="1">
      <c r="B46" s="34" t="s">
        <v>35</v>
      </c>
      <c r="C46" s="35"/>
      <c r="D46" s="56"/>
      <c r="E46" s="56"/>
      <c r="F46" s="57"/>
      <c r="G46" s="57">
        <f>SUM(G40:G45)</f>
        <v>33060</v>
      </c>
    </row>
    <row r="47" spans="2:7" ht="18" customHeight="1">
      <c r="B47" s="6"/>
      <c r="C47" s="10"/>
      <c r="D47" s="10"/>
      <c r="E47" s="10"/>
      <c r="F47" s="11"/>
      <c r="G47" s="12"/>
    </row>
    <row r="48" spans="2:7" ht="18" customHeight="1">
      <c r="B48" s="27" t="s">
        <v>36</v>
      </c>
      <c r="C48" s="10"/>
      <c r="D48" s="10"/>
      <c r="E48" s="10"/>
      <c r="F48" s="11"/>
      <c r="G48" s="11"/>
    </row>
    <row r="49" spans="2:7" ht="18" customHeight="1">
      <c r="B49" s="35" t="s">
        <v>37</v>
      </c>
      <c r="C49" s="32" t="s">
        <v>8</v>
      </c>
      <c r="D49" s="32" t="s">
        <v>9</v>
      </c>
      <c r="E49" s="35" t="s">
        <v>10</v>
      </c>
      <c r="F49" s="33" t="s">
        <v>11</v>
      </c>
      <c r="G49" s="37" t="s">
        <v>12</v>
      </c>
    </row>
    <row r="50" spans="2:7" ht="18" customHeight="1">
      <c r="B50" s="19"/>
      <c r="C50" s="20"/>
      <c r="D50" s="20"/>
      <c r="E50" s="20"/>
      <c r="F50" s="21"/>
      <c r="G50" s="21">
        <f>D50*F50</f>
        <v>0</v>
      </c>
    </row>
    <row r="51" spans="2:7" ht="18" customHeight="1">
      <c r="B51" s="34" t="s">
        <v>38</v>
      </c>
      <c r="C51" s="35"/>
      <c r="D51" s="35"/>
      <c r="E51" s="35"/>
      <c r="F51" s="36"/>
      <c r="G51" s="36">
        <f>+G50</f>
        <v>0</v>
      </c>
    </row>
    <row r="52" spans="2:7" ht="18" customHeight="1">
      <c r="B52" s="6"/>
      <c r="C52" s="10"/>
      <c r="D52" s="10"/>
      <c r="E52" s="10"/>
      <c r="F52" s="11"/>
      <c r="G52" s="12"/>
    </row>
    <row r="53" spans="2:7" ht="18" customHeight="1">
      <c r="B53" s="28" t="s">
        <v>39</v>
      </c>
      <c r="C53" s="29"/>
      <c r="D53" s="29"/>
      <c r="E53" s="29"/>
      <c r="F53" s="30"/>
      <c r="G53" s="30">
        <f>+G25+G30+G35+G46+G51</f>
        <v>42560</v>
      </c>
    </row>
    <row r="54" spans="2:7" ht="18" customHeight="1">
      <c r="B54" s="38" t="s">
        <v>40</v>
      </c>
      <c r="C54" s="39"/>
      <c r="D54" s="39"/>
      <c r="E54" s="39"/>
      <c r="F54" s="40"/>
      <c r="G54" s="40">
        <f>+G53*5%</f>
        <v>2128</v>
      </c>
    </row>
    <row r="55" spans="2:7" ht="18" customHeight="1">
      <c r="B55" s="28" t="s">
        <v>41</v>
      </c>
      <c r="C55" s="31"/>
      <c r="D55" s="29"/>
      <c r="E55" s="29"/>
      <c r="F55" s="30"/>
      <c r="G55" s="30">
        <f>SUM(G53:G54)</f>
        <v>44688</v>
      </c>
    </row>
    <row r="56" spans="2:7" ht="18" customHeight="1">
      <c r="B56" s="38" t="s">
        <v>42</v>
      </c>
      <c r="C56" s="41"/>
      <c r="D56" s="39"/>
      <c r="E56" s="39"/>
      <c r="F56" s="40"/>
      <c r="G56" s="40">
        <f>G12</f>
        <v>105000</v>
      </c>
    </row>
    <row r="57" spans="2:7" ht="18" customHeight="1">
      <c r="B57" s="28" t="s">
        <v>43</v>
      </c>
      <c r="C57" s="31"/>
      <c r="D57" s="29"/>
      <c r="E57" s="29"/>
      <c r="F57" s="30"/>
      <c r="G57" s="22">
        <f>+G56-G55</f>
        <v>60312</v>
      </c>
    </row>
    <row r="58" ht="18" customHeight="1" thickBot="1">
      <c r="B58" s="7" t="s">
        <v>51</v>
      </c>
    </row>
    <row r="59" spans="2:7" ht="18" customHeight="1">
      <c r="B59" s="66" t="s">
        <v>74</v>
      </c>
      <c r="C59" s="67"/>
      <c r="D59" s="67"/>
      <c r="E59" s="67"/>
      <c r="F59" s="68"/>
      <c r="G59" s="26"/>
    </row>
    <row r="60" spans="2:6" ht="18" customHeight="1">
      <c r="B60" s="69" t="s">
        <v>44</v>
      </c>
      <c r="C60" s="3"/>
      <c r="D60" s="3"/>
      <c r="E60" s="3"/>
      <c r="F60" s="70"/>
    </row>
    <row r="61" spans="2:6" ht="18" customHeight="1">
      <c r="B61" s="69" t="s">
        <v>45</v>
      </c>
      <c r="C61" s="3"/>
      <c r="D61" s="3"/>
      <c r="E61" s="3"/>
      <c r="F61" s="70"/>
    </row>
    <row r="62" spans="2:6" ht="18" customHeight="1">
      <c r="B62" s="69" t="s">
        <v>46</v>
      </c>
      <c r="C62" s="3"/>
      <c r="D62" s="3"/>
      <c r="E62" s="3"/>
      <c r="F62" s="70"/>
    </row>
    <row r="63" spans="2:6" ht="18" customHeight="1">
      <c r="B63" s="69" t="s">
        <v>47</v>
      </c>
      <c r="C63" s="3"/>
      <c r="D63" s="3"/>
      <c r="E63" s="3"/>
      <c r="F63" s="70"/>
    </row>
    <row r="64" spans="2:6" ht="18" customHeight="1">
      <c r="B64" s="69" t="s">
        <v>48</v>
      </c>
      <c r="C64" s="3"/>
      <c r="D64" s="3"/>
      <c r="E64" s="3"/>
      <c r="F64" s="70"/>
    </row>
    <row r="65" spans="2:6" ht="18" customHeight="1" thickBot="1">
      <c r="B65" s="71" t="s">
        <v>50</v>
      </c>
      <c r="C65" s="72"/>
      <c r="D65" s="72"/>
      <c r="E65" s="72"/>
      <c r="F65" s="73"/>
    </row>
    <row r="66" ht="18" customHeight="1"/>
    <row r="67" spans="1:240" s="79" customFormat="1" ht="12.75" customHeight="1">
      <c r="A67" s="74"/>
      <c r="B67" s="75"/>
      <c r="C67" s="76"/>
      <c r="D67" s="76"/>
      <c r="E67" s="76"/>
      <c r="F67" s="76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</row>
    <row r="68" spans="1:240" s="79" customFormat="1" ht="15" customHeight="1" thickBot="1">
      <c r="A68" s="74"/>
      <c r="B68" s="80" t="s">
        <v>79</v>
      </c>
      <c r="C68" s="81"/>
      <c r="D68" s="82"/>
      <c r="E68" s="83"/>
      <c r="F68" s="83"/>
      <c r="G68" s="7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</row>
    <row r="69" spans="1:240" s="79" customFormat="1" ht="12" customHeight="1">
      <c r="A69" s="74"/>
      <c r="B69" s="84" t="s">
        <v>37</v>
      </c>
      <c r="C69" s="85" t="s">
        <v>80</v>
      </c>
      <c r="D69" s="86" t="s">
        <v>81</v>
      </c>
      <c r="E69" s="83"/>
      <c r="F69" s="83"/>
      <c r="G69" s="7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</row>
    <row r="70" spans="1:240" s="79" customFormat="1" ht="12" customHeight="1">
      <c r="A70" s="74"/>
      <c r="B70" s="87" t="s">
        <v>82</v>
      </c>
      <c r="C70" s="88">
        <f>+G25</f>
        <v>9500</v>
      </c>
      <c r="D70" s="89">
        <f>+C70/$C$76</f>
        <v>0.21258503401360543</v>
      </c>
      <c r="E70" s="83"/>
      <c r="F70" s="83"/>
      <c r="G70" s="7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</row>
    <row r="71" spans="1:240" s="79" customFormat="1" ht="12" customHeight="1">
      <c r="A71" s="74"/>
      <c r="B71" s="87" t="s">
        <v>83</v>
      </c>
      <c r="C71" s="88">
        <f>+G30</f>
        <v>0</v>
      </c>
      <c r="D71" s="89">
        <f>+C71/$C$76</f>
        <v>0</v>
      </c>
      <c r="E71" s="83"/>
      <c r="F71" s="83"/>
      <c r="G71" s="7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</row>
    <row r="72" spans="1:240" s="79" customFormat="1" ht="12" customHeight="1">
      <c r="A72" s="74"/>
      <c r="B72" s="87" t="s">
        <v>84</v>
      </c>
      <c r="C72" s="88">
        <f>+G35</f>
        <v>0</v>
      </c>
      <c r="D72" s="89">
        <f>+C72/$C$76</f>
        <v>0</v>
      </c>
      <c r="E72" s="83"/>
      <c r="F72" s="83"/>
      <c r="G72" s="7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</row>
    <row r="73" spans="1:240" s="79" customFormat="1" ht="12" customHeight="1">
      <c r="A73" s="74"/>
      <c r="B73" s="87" t="s">
        <v>25</v>
      </c>
      <c r="C73" s="88">
        <f>+G46</f>
        <v>33060</v>
      </c>
      <c r="D73" s="89">
        <f>+C73/$C$76</f>
        <v>0.7397959183673469</v>
      </c>
      <c r="E73" s="83"/>
      <c r="F73" s="83"/>
      <c r="G73" s="77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</row>
    <row r="74" spans="1:240" s="79" customFormat="1" ht="12" customHeight="1">
      <c r="A74" s="74"/>
      <c r="B74" s="87" t="s">
        <v>85</v>
      </c>
      <c r="C74" s="90">
        <f>+G51</f>
        <v>0</v>
      </c>
      <c r="D74" s="89">
        <f>+C74/$C$76</f>
        <v>0</v>
      </c>
      <c r="E74" s="91"/>
      <c r="F74" s="91"/>
      <c r="G74" s="7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</row>
    <row r="75" spans="1:240" s="79" customFormat="1" ht="12" customHeight="1">
      <c r="A75" s="74"/>
      <c r="B75" s="87" t="s">
        <v>86</v>
      </c>
      <c r="C75" s="90">
        <f>+G54</f>
        <v>2128</v>
      </c>
      <c r="D75" s="89">
        <f>+C75/$C$76</f>
        <v>0.047619047619047616</v>
      </c>
      <c r="E75" s="91"/>
      <c r="F75" s="91"/>
      <c r="G75" s="7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</row>
    <row r="76" spans="1:240" s="79" customFormat="1" ht="12.75" customHeight="1" thickBot="1">
      <c r="A76" s="74"/>
      <c r="B76" s="92" t="s">
        <v>87</v>
      </c>
      <c r="C76" s="93">
        <f>SUM(C70:C75)</f>
        <v>44688</v>
      </c>
      <c r="D76" s="94">
        <f>SUM(D70:D75)</f>
        <v>1</v>
      </c>
      <c r="E76" s="91"/>
      <c r="F76" s="91"/>
      <c r="G76" s="77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</row>
    <row r="77" spans="1:240" s="79" customFormat="1" ht="12" customHeight="1">
      <c r="A77" s="74"/>
      <c r="B77" s="95"/>
      <c r="C77" s="96"/>
      <c r="D77" s="96"/>
      <c r="E77" s="96"/>
      <c r="F77" s="96"/>
      <c r="G77" s="77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</row>
    <row r="78" spans="1:240" s="79" customFormat="1" ht="12.75" customHeight="1">
      <c r="A78" s="74"/>
      <c r="B78" s="97"/>
      <c r="C78" s="96"/>
      <c r="D78" s="96"/>
      <c r="E78" s="96"/>
      <c r="F78" s="91"/>
      <c r="G78" s="77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</row>
    <row r="79" spans="1:240" s="79" customFormat="1" ht="12" customHeight="1" thickBot="1">
      <c r="A79" s="98"/>
      <c r="B79" s="99"/>
      <c r="C79" s="100" t="s">
        <v>88</v>
      </c>
      <c r="D79" s="101"/>
      <c r="E79" s="102"/>
      <c r="F79" s="103"/>
      <c r="G79" s="77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</row>
    <row r="80" spans="1:240" s="79" customFormat="1" ht="12" customHeight="1">
      <c r="A80" s="74"/>
      <c r="B80" s="104" t="s">
        <v>89</v>
      </c>
      <c r="C80" s="105">
        <v>25</v>
      </c>
      <c r="D80" s="105">
        <v>30</v>
      </c>
      <c r="E80" s="106">
        <v>40</v>
      </c>
      <c r="F80" s="107"/>
      <c r="G80" s="10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</row>
    <row r="81" spans="1:240" s="79" customFormat="1" ht="12.75" customHeight="1" thickBot="1">
      <c r="A81" s="74"/>
      <c r="B81" s="92" t="s">
        <v>90</v>
      </c>
      <c r="C81" s="93">
        <f>+$C$76/C80</f>
        <v>1787.52</v>
      </c>
      <c r="D81" s="93">
        <f>+$C$76/D80</f>
        <v>1489.6</v>
      </c>
      <c r="E81" s="93">
        <f>+$C$76/E80</f>
        <v>1117.2</v>
      </c>
      <c r="F81" s="107"/>
      <c r="G81" s="10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</row>
    <row r="82" spans="1:240" s="79" customFormat="1" ht="15" customHeight="1">
      <c r="A82" s="74"/>
      <c r="B82" s="109" t="s">
        <v>91</v>
      </c>
      <c r="C82" s="76"/>
      <c r="D82" s="76"/>
      <c r="E82" s="76"/>
      <c r="F82" s="83"/>
      <c r="G82" s="76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</row>
  </sheetData>
  <sheetProtection/>
  <mergeCells count="9">
    <mergeCell ref="B68:C68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 horizontalCentered="1"/>
  <pageMargins left="0.5905511811023623" right="0.3937007874015748" top="0.7874015748031497" bottom="0.7874015748031497" header="0.31496062992125984" footer="0.31496062992125984"/>
  <pageSetup horizontalDpi="600" verticalDpi="600" orientation="portrait" paperSize="190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Asistencia Financiera</cp:lastModifiedBy>
  <cp:lastPrinted>2020-03-12T13:24:24Z</cp:lastPrinted>
  <dcterms:created xsi:type="dcterms:W3CDTF">2014-11-19T14:01:25Z</dcterms:created>
  <dcterms:modified xsi:type="dcterms:W3CDTF">2021-03-29T16:47:37Z</dcterms:modified>
  <cp:category/>
  <cp:version/>
  <cp:contentType/>
  <cp:contentStatus/>
</cp:coreProperties>
</file>