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Illapel\"/>
    </mc:Choice>
  </mc:AlternateContent>
  <xr:revisionPtr revIDLastSave="5" documentId="11_84AB3194ECA3F40E4F93E3691777EC68E6DC9E7A" xr6:coauthVersionLast="47" xr6:coauthVersionMax="47" xr10:uidLastSave="{F1111ADF-3234-4A34-865C-C9C6C53C9B35}"/>
  <bookViews>
    <workbookView xWindow="0" yWindow="0" windowWidth="17970" windowHeight="6525" xr2:uid="{00000000-000D-0000-FFFF-FFFF00000000}"/>
  </bookViews>
  <sheets>
    <sheet name="Cebolla Guard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65" i="1"/>
  <c r="G64" i="1"/>
  <c r="G62" i="1"/>
  <c r="G60" i="1"/>
  <c r="G58" i="1"/>
  <c r="G56" i="1"/>
  <c r="G55" i="1"/>
  <c r="G53" i="1"/>
  <c r="G52" i="1"/>
  <c r="G50" i="1"/>
  <c r="G49" i="1"/>
  <c r="G47" i="1"/>
  <c r="G46" i="1"/>
  <c r="G45" i="1"/>
  <c r="G72" i="1"/>
  <c r="G39" i="1"/>
  <c r="G38" i="1"/>
  <c r="G37" i="1"/>
  <c r="G36" i="1"/>
  <c r="G26" i="1"/>
  <c r="G25" i="1"/>
  <c r="G24" i="1"/>
  <c r="G23" i="1"/>
  <c r="G21" i="1"/>
  <c r="G66" i="1" l="1"/>
  <c r="C94" i="1" s="1"/>
  <c r="G12" i="1"/>
  <c r="G77" i="1" s="1"/>
  <c r="G27" i="1" l="1"/>
  <c r="C91" i="1" s="1"/>
  <c r="G40" i="1"/>
  <c r="C93" i="1" s="1"/>
  <c r="G74" i="1" l="1"/>
  <c r="G75" i="1" s="1"/>
  <c r="G76" i="1" l="1"/>
  <c r="C96" i="1"/>
  <c r="C97" i="1" l="1"/>
  <c r="D102" i="1"/>
  <c r="C102" i="1"/>
  <c r="E102" i="1"/>
  <c r="G78" i="1"/>
  <c r="D95" i="1" l="1"/>
  <c r="D94" i="1"/>
  <c r="D93" i="1"/>
  <c r="D91" i="1"/>
  <c r="D96" i="1"/>
  <c r="D97" i="1" l="1"/>
</calcChain>
</file>

<file path=xl/sharedStrings.xml><?xml version="1.0" encoding="utf-8"?>
<sst xmlns="http://schemas.openxmlformats.org/spreadsheetml/2006/main" count="175" uniqueCount="125">
  <si>
    <t>RUBRO O CULTIVO</t>
  </si>
  <si>
    <t>Cebolla Guarda</t>
  </si>
  <si>
    <t>RENDIMIENTO (ud/Há.)</t>
  </si>
  <si>
    <t>VARIEDAD</t>
  </si>
  <si>
    <t>Todas</t>
  </si>
  <si>
    <t>FECHA ESTIMADA  PRECIO VENTA</t>
  </si>
  <si>
    <t>Sep-Oct</t>
  </si>
  <si>
    <t>NIVEL TECNOLÓGICO</t>
  </si>
  <si>
    <t>Medio</t>
  </si>
  <si>
    <t>PRECIO ESPERADO ($/ud)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</si>
  <si>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</si>
  <si>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</si>
  <si>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</si>
  <si>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</si>
  <si>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</si>
  <si>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</si>
  <si>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Local e Intermediarios</t>
  </si>
  <si>
    <t>COMUNA/LOCALIDAD</t>
  </si>
  <si>
    <t>Todas las comunas</t>
  </si>
  <si>
    <t>FECHA DE COSECHA</t>
  </si>
  <si>
    <t>Feb-Marzo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</si>
  <si>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</si>
  <si>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</si>
  <si>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</si>
  <si>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</si>
  <si>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</si>
  <si>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</si>
  <si>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</si>
  <si>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</si>
  <si>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</si>
  <si>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</si>
  <si>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</si>
  <si>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Arrancar Almacigos</t>
  </si>
  <si>
    <t>JH</t>
  </si>
  <si>
    <t>Septiembre - Octubre</t>
  </si>
  <si>
    <t>Plantacion</t>
  </si>
  <si>
    <t>Riego</t>
  </si>
  <si>
    <t>Agosto - Febrero</t>
  </si>
  <si>
    <t xml:space="preserve">Aplicacion fertilizantes </t>
  </si>
  <si>
    <t>Agosto - Noviembre</t>
  </si>
  <si>
    <t>Aplicación agroquimicos</t>
  </si>
  <si>
    <t>Agosto - Enero</t>
  </si>
  <si>
    <t>Cosecha y ensacado</t>
  </si>
  <si>
    <t>Enero - Marzo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</si>
  <si>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</si>
  <si>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</si>
  <si>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</si>
  <si>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</si>
  <si>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</si>
  <si>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</si>
  <si>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</si>
  <si>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Abril - Junio</t>
  </si>
  <si>
    <t>Rastraje</t>
  </si>
  <si>
    <t>Melgadura</t>
  </si>
  <si>
    <t>Acequiadora</t>
  </si>
  <si>
    <t>Subtotal Costo Maquinaria</t>
  </si>
  <si>
    <t>INSUMOS</t>
  </si>
  <si>
    <t>Insumos</t>
  </si>
  <si>
    <t>Unidad (Kg/l/u)</t>
  </si>
  <si>
    <t>Cantidad (Kg/l/u)</t>
  </si>
  <si>
    <t>FERTILIZANTES</t>
  </si>
  <si>
    <t>Mezcla Hortalicera 15-20-20</t>
  </si>
  <si>
    <t>kg</t>
  </si>
  <si>
    <t>Abril - Mayo</t>
  </si>
  <si>
    <t>urea granulada</t>
  </si>
  <si>
    <t>nitrato de potasio</t>
  </si>
  <si>
    <t>Agosto - Octubre</t>
  </si>
  <si>
    <t>HERBICIDAS</t>
  </si>
  <si>
    <t>prodigio 600SC</t>
  </si>
  <si>
    <t>hache uno 2000</t>
  </si>
  <si>
    <t>L</t>
  </si>
  <si>
    <t>Octubre - Diciembre</t>
  </si>
  <si>
    <t>FUNGICIDAS</t>
  </si>
  <si>
    <t>consento 450 SC</t>
  </si>
  <si>
    <t>Octubre - Febrero</t>
  </si>
  <si>
    <t>ridomil gold</t>
  </si>
  <si>
    <t>Julio - Noviembre</t>
  </si>
  <si>
    <t>INSECTICIDA:</t>
  </si>
  <si>
    <t>pirimor</t>
  </si>
  <si>
    <t>Octubre - Marzo</t>
  </si>
  <si>
    <t>selecron 720 EC</t>
  </si>
  <si>
    <t>Noviembre - Febrero</t>
  </si>
  <si>
    <t>HUMECTANTE</t>
  </si>
  <si>
    <t>L1 700</t>
  </si>
  <si>
    <t>Junio - Noviembre</t>
  </si>
  <si>
    <t>ADHERENTE:</t>
  </si>
  <si>
    <t>break</t>
  </si>
  <si>
    <t>Mayo - Noviembre</t>
  </si>
  <si>
    <t>FERTILIZANTE FOLIAR:</t>
  </si>
  <si>
    <t>terrasorb foliar</t>
  </si>
  <si>
    <t>Julio - Octubre</t>
  </si>
  <si>
    <t>OTROS</t>
  </si>
  <si>
    <t>fosfimax 40-20</t>
  </si>
  <si>
    <t>ALMACIGO plantas</t>
  </si>
  <si>
    <t>m2</t>
  </si>
  <si>
    <t>Subtotal Insumos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</si>
  <si>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</si>
  <si>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</si>
  <si>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</si>
  <si>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</si>
  <si>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</si>
  <si>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</si>
  <si>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</si>
  <si>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</si>
  <si>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</si>
  <si>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</si>
  <si>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</si>
  <si>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</si>
  <si>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</si>
  <si>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</si>
  <si>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</si>
  <si>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</si>
  <si>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</si>
  <si>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</si>
  <si>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</si>
  <si>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</si>
  <si>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</si>
  <si>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</si>
  <si>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</si>
  <si>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</si>
  <si>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</si>
  <si>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($/ud)</t>
  </si>
  <si>
    <t>Rendimiento (ud/hà)</t>
  </si>
  <si>
    <t>Costo unitario ($/ud)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</si>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</sst>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  <numFmt numFmtId="170" formatCode="_-* #,##0.0_-;\-* #,##0.0_-;_-* &quot;-&quot;??_-;_-@_-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Helvetica Neue"/>
      <family val="2"/>
      <scheme val="minor"/>
    </font>
    <font>
      <sz val="9"/>
      <color rgb="FF000000"/>
      <name val="Helvetica Neue"/>
      <family val="2"/>
      <scheme val="minor"/>
    </font>
    <font>
      <b/>
      <sz val="9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21"/>
    <xf numFmtId="0" fontId="22" fillId="0" borderId="21"/>
  </cellStyleXfs>
  <cellXfs count="17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9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7" fontId="1" fillId="2" borderId="21" xfId="0" applyNumberFormat="1" applyFont="1" applyFill="1" applyBorder="1" applyAlignment="1">
      <alignment vertical="center"/>
    </xf>
    <xf numFmtId="167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7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7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7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8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20" fillId="0" borderId="55" xfId="0" applyFont="1" applyBorder="1" applyAlignment="1">
      <alignment horizontal="right" vertical="center"/>
    </xf>
    <xf numFmtId="15" fontId="23" fillId="0" borderId="56" xfId="3" applyNumberFormat="1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3" fontId="23" fillId="0" borderId="56" xfId="3" applyNumberFormat="1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3" fontId="23" fillId="0" borderId="56" xfId="3" applyNumberFormat="1" applyFont="1" applyBorder="1" applyAlignment="1">
      <alignment horizontal="right"/>
    </xf>
    <xf numFmtId="3" fontId="20" fillId="0" borderId="56" xfId="0" applyNumberFormat="1" applyFont="1" applyBorder="1" applyAlignment="1">
      <alignment horizontal="right" vertical="center"/>
    </xf>
    <xf numFmtId="164" fontId="23" fillId="0" borderId="55" xfId="1" applyFont="1" applyBorder="1" applyAlignment="1">
      <alignment horizontal="right" vertical="center"/>
    </xf>
    <xf numFmtId="0" fontId="23" fillId="0" borderId="55" xfId="0" applyFont="1" applyBorder="1" applyAlignment="1">
      <alignment horizontal="right" vertical="center"/>
    </xf>
    <xf numFmtId="3" fontId="23" fillId="0" borderId="55" xfId="0" applyNumberFormat="1" applyFont="1" applyBorder="1" applyAlignment="1">
      <alignment horizontal="right" vertical="center"/>
    </xf>
    <xf numFmtId="0" fontId="23" fillId="0" borderId="55" xfId="0" applyFont="1" applyBorder="1" applyAlignment="1">
      <alignment horizontal="right" vertical="center" wrapText="1"/>
    </xf>
    <xf numFmtId="15" fontId="23" fillId="0" borderId="56" xfId="3" applyNumberFormat="1" applyFont="1" applyBorder="1" applyAlignment="1">
      <alignment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4" fillId="0" borderId="56" xfId="0" applyFont="1" applyFill="1" applyBorder="1"/>
    <xf numFmtId="0" fontId="24" fillId="0" borderId="56" xfId="0" applyFont="1" applyFill="1" applyBorder="1" applyAlignment="1">
      <alignment horizontal="center"/>
    </xf>
    <xf numFmtId="169" fontId="23" fillId="0" borderId="56" xfId="2" applyNumberFormat="1" applyFont="1" applyFill="1" applyBorder="1" applyAlignment="1">
      <alignment horizontal="center" vertical="center"/>
    </xf>
    <xf numFmtId="1" fontId="23" fillId="0" borderId="56" xfId="4" applyNumberFormat="1" applyFont="1" applyBorder="1" applyAlignment="1">
      <alignment horizontal="center" vertical="center"/>
    </xf>
    <xf numFmtId="170" fontId="23" fillId="0" borderId="56" xfId="2" applyNumberFormat="1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left" vertical="center" wrapText="1"/>
    </xf>
    <xf numFmtId="15" fontId="23" fillId="0" borderId="56" xfId="4" applyNumberFormat="1" applyFont="1" applyBorder="1" applyAlignment="1">
      <alignment vertical="center" wrapText="1"/>
    </xf>
    <xf numFmtId="1" fontId="23" fillId="0" borderId="56" xfId="4" applyNumberFormat="1" applyFont="1" applyBorder="1" applyAlignment="1">
      <alignment horizontal="center" vertical="center" wrapText="1"/>
    </xf>
    <xf numFmtId="3" fontId="23" fillId="0" borderId="56" xfId="4" applyNumberFormat="1" applyFont="1" applyBorder="1" applyAlignment="1">
      <alignment horizontal="right" wrapText="1"/>
    </xf>
    <xf numFmtId="169" fontId="23" fillId="0" borderId="56" xfId="2" applyNumberFormat="1" applyFont="1" applyFill="1" applyBorder="1" applyAlignment="1">
      <alignment horizontal="center" vertical="center" wrapText="1"/>
    </xf>
    <xf numFmtId="3" fontId="23" fillId="0" borderId="56" xfId="4" applyNumberFormat="1" applyFont="1" applyBorder="1" applyAlignment="1">
      <alignment horizontal="center" vertical="center" wrapText="1"/>
    </xf>
    <xf numFmtId="0" fontId="24" fillId="0" borderId="56" xfId="0" applyFont="1" applyFill="1" applyBorder="1" applyAlignment="1">
      <alignment wrapText="1"/>
    </xf>
    <xf numFmtId="0" fontId="24" fillId="0" borderId="56" xfId="0" applyFont="1" applyFill="1" applyBorder="1" applyAlignment="1">
      <alignment horizontal="center" wrapText="1"/>
    </xf>
    <xf numFmtId="0" fontId="24" fillId="0" borderId="56" xfId="0" applyFont="1" applyFill="1" applyBorder="1" applyAlignment="1">
      <alignment horizontal="left" wrapText="1"/>
    </xf>
    <xf numFmtId="0" fontId="25" fillId="0" borderId="56" xfId="0" applyFont="1" applyFill="1" applyBorder="1" applyAlignment="1">
      <alignment wrapText="1"/>
    </xf>
    <xf numFmtId="1" fontId="25" fillId="0" borderId="56" xfId="4" applyNumberFormat="1" applyFont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3" fontId="23" fillId="0" borderId="56" xfId="4" applyNumberFormat="1" applyFont="1" applyBorder="1" applyAlignment="1">
      <alignment horizontal="right" vertical="center" wrapText="1"/>
    </xf>
    <xf numFmtId="0" fontId="19" fillId="2" borderId="10" xfId="0" applyFont="1" applyFill="1" applyBorder="1"/>
    <xf numFmtId="15" fontId="25" fillId="0" borderId="56" xfId="4" applyNumberFormat="1" applyFont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15" fontId="25" fillId="0" borderId="56" xfId="4" applyNumberFormat="1" applyFont="1" applyBorder="1" applyAlignment="1">
      <alignment vertical="center" wrapText="1"/>
    </xf>
    <xf numFmtId="0" fontId="19" fillId="2" borderId="4" xfId="0" applyFont="1" applyFill="1" applyBorder="1"/>
    <xf numFmtId="0" fontId="19" fillId="0" borderId="21" xfId="0" applyNumberFormat="1" applyFont="1" applyBorder="1"/>
    <xf numFmtId="169" fontId="0" fillId="0" borderId="0" xfId="0" applyNumberFormat="1"/>
    <xf numFmtId="164" fontId="13" fillId="8" borderId="53" xfId="1" applyFont="1" applyFill="1" applyBorder="1" applyAlignment="1">
      <alignment vertical="center"/>
    </xf>
    <xf numFmtId="164" fontId="13" fillId="8" borderId="54" xfId="1" applyFont="1" applyFill="1" applyBorder="1" applyAlignment="1">
      <alignment vertical="center"/>
    </xf>
    <xf numFmtId="164" fontId="13" fillId="8" borderId="38" xfId="1" applyFont="1" applyFill="1" applyBorder="1" applyAlignment="1">
      <alignment vertical="center"/>
    </xf>
    <xf numFmtId="164" fontId="13" fillId="8" borderId="39" xfId="1" applyFont="1" applyFill="1" applyBorder="1" applyAlignment="1">
      <alignment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5">
    <cellStyle name="Millares" xfId="2" builtinId="3"/>
    <cellStyle name="Millares [0]" xfId="1" builtinId="6"/>
    <cellStyle name="Normal" xfId="0" builtinId="0"/>
    <cellStyle name="Normal 2" xfId="4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438150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workbookViewId="0">
      <selection activeCell="D65" sqref="D65"/>
    </sheetView>
  </sheetViews>
  <sheetFormatPr defaultColWidth="10.85546875" defaultRowHeight="11.25" customHeight="1"/>
  <cols>
    <col min="1" max="1" width="4.42578125" style="1" customWidth="1"/>
    <col min="2" max="2" width="27" style="1" customWidth="1"/>
    <col min="3" max="3" width="19.42578125" style="1" customWidth="1"/>
    <col min="4" max="4" width="9.42578125" style="1" customWidth="1"/>
    <col min="5" max="5" width="21.28515625" style="1" customWidth="1"/>
    <col min="6" max="6" width="15" style="1" customWidth="1"/>
    <col min="7" max="7" width="26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3" t="s">
        <v>1</v>
      </c>
      <c r="D9" s="7"/>
      <c r="E9" s="171" t="s">
        <v>2</v>
      </c>
      <c r="F9" s="172"/>
      <c r="G9" s="130">
        <v>50000</v>
      </c>
    </row>
    <row r="10" spans="1:7" ht="15" customHeight="1">
      <c r="A10" s="5"/>
      <c r="B10" s="8" t="s">
        <v>3</v>
      </c>
      <c r="C10" s="123" t="s">
        <v>4</v>
      </c>
      <c r="D10" s="9"/>
      <c r="E10" s="169" t="s">
        <v>5</v>
      </c>
      <c r="F10" s="170"/>
      <c r="G10" s="131" t="s">
        <v>6</v>
      </c>
    </row>
    <row r="11" spans="1:7" ht="15" customHeight="1">
      <c r="A11" s="5"/>
      <c r="B11" s="8" t="s">
        <v>7</v>
      </c>
      <c r="C11" s="11" t="s">
        <v>8</v>
      </c>
      <c r="D11" s="9"/>
      <c r="E11" s="169" t="s">
        <v>9</v>
      </c>
      <c r="F11" s="170"/>
      <c r="G11" s="132">
        <v>210</v>
      </c>
    </row>
    <row r="12" spans="1:7" ht="15" customHeight="1">
      <c r="A12" s="5"/>
      <c r="B12" s="8" t="s">
        <v>10</v>
      </c>
      <c r="C12" s="12" t="s">
        <v>11</v>
      </c>
      <c r="D12" s="9"/>
      <c r="E12" s="13" t="s">
        <v>12</v>
      </c>
      <c r="F12" s="14"/>
      <c r="G12" s="132">
        <f>+G11*G9</f>
        <v>10500000</v>
      </c>
    </row>
    <row r="13" spans="1:7" ht="15" customHeight="1">
      <c r="A13" s="5"/>
      <c r="B13" s="8" t="s">
        <v>13</v>
      </c>
      <c r="C13" s="11" t="s">
        <v>14</v>
      </c>
      <c r="D13" s="9"/>
      <c r="E13" s="169" t="s">
        <v>15</v>
      </c>
      <c r="F13" s="170"/>
      <c r="G13" s="133" t="s">
        <v>16</v>
      </c>
    </row>
    <row r="14" spans="1:7" ht="15" customHeight="1">
      <c r="A14" s="5"/>
      <c r="B14" s="8" t="s">
        <v>17</v>
      </c>
      <c r="C14" s="11" t="s">
        <v>18</v>
      </c>
      <c r="D14" s="9"/>
      <c r="E14" s="169" t="s">
        <v>19</v>
      </c>
      <c r="F14" s="170"/>
      <c r="G14" s="133" t="s">
        <v>20</v>
      </c>
    </row>
    <row r="15" spans="1:7" ht="15" customHeight="1">
      <c r="A15" s="5"/>
      <c r="B15" s="8" t="s">
        <v>21</v>
      </c>
      <c r="C15" s="15">
        <v>44713</v>
      </c>
      <c r="D15" s="9"/>
      <c r="E15" s="175" t="s">
        <v>22</v>
      </c>
      <c r="F15" s="176"/>
      <c r="G15" s="12" t="s">
        <v>23</v>
      </c>
    </row>
    <row r="16" spans="1:7" ht="12" customHeight="1">
      <c r="A16" s="2"/>
      <c r="B16" s="16"/>
      <c r="C16" s="17"/>
      <c r="D16" s="18"/>
      <c r="E16" s="19"/>
      <c r="F16" s="19"/>
      <c r="G16" s="20"/>
    </row>
    <row r="17" spans="1:7" ht="12" customHeight="1">
      <c r="A17" s="21"/>
      <c r="B17" s="173" t="s">
        <v>24</v>
      </c>
      <c r="C17" s="174"/>
      <c r="D17" s="174"/>
      <c r="E17" s="174"/>
      <c r="F17" s="174"/>
      <c r="G17" s="174"/>
    </row>
    <row r="18" spans="1:7" ht="12" customHeight="1">
      <c r="A18" s="2"/>
      <c r="B18" s="22"/>
      <c r="C18" s="23"/>
      <c r="D18" s="23"/>
      <c r="E18" s="23"/>
      <c r="F18" s="24"/>
      <c r="G18" s="24"/>
    </row>
    <row r="19" spans="1:7" ht="12" customHeight="1">
      <c r="A19" s="5"/>
      <c r="B19" s="25" t="s">
        <v>25</v>
      </c>
      <c r="C19" s="26"/>
      <c r="D19" s="27"/>
      <c r="E19" s="27"/>
      <c r="F19" s="27"/>
      <c r="G19" s="27"/>
    </row>
    <row r="20" spans="1:7" ht="15" customHeight="1">
      <c r="A20" s="21"/>
      <c r="B20" s="28" t="s">
        <v>26</v>
      </c>
      <c r="C20" s="28" t="s">
        <v>27</v>
      </c>
      <c r="D20" s="28" t="s">
        <v>28</v>
      </c>
      <c r="E20" s="28" t="s">
        <v>29</v>
      </c>
      <c r="F20" s="28" t="s">
        <v>30</v>
      </c>
      <c r="G20" s="28" t="s">
        <v>31</v>
      </c>
    </row>
    <row r="21" spans="1:7" ht="15" customHeight="1">
      <c r="A21" s="21"/>
      <c r="B21" s="124" t="s">
        <v>32</v>
      </c>
      <c r="C21" s="125" t="s">
        <v>33</v>
      </c>
      <c r="D21" s="126">
        <v>4</v>
      </c>
      <c r="E21" s="135" t="s">
        <v>34</v>
      </c>
      <c r="F21" s="128">
        <v>25000</v>
      </c>
      <c r="G21" s="129">
        <f t="shared" ref="G21" si="0">D21*F21</f>
        <v>100000</v>
      </c>
    </row>
    <row r="22" spans="1:7" ht="15" customHeight="1">
      <c r="A22" s="21"/>
      <c r="B22" s="124" t="s">
        <v>35</v>
      </c>
      <c r="C22" s="125" t="s">
        <v>33</v>
      </c>
      <c r="D22" s="126">
        <v>20</v>
      </c>
      <c r="E22" s="135" t="s">
        <v>34</v>
      </c>
      <c r="F22" s="128">
        <v>25000</v>
      </c>
      <c r="G22" s="129">
        <f t="shared" ref="G22" si="1">D22*F22</f>
        <v>500000</v>
      </c>
    </row>
    <row r="23" spans="1:7" ht="15" customHeight="1">
      <c r="A23" s="21"/>
      <c r="B23" s="124" t="s">
        <v>36</v>
      </c>
      <c r="C23" s="125" t="s">
        <v>33</v>
      </c>
      <c r="D23" s="126">
        <v>24</v>
      </c>
      <c r="E23" s="127" t="s">
        <v>37</v>
      </c>
      <c r="F23" s="128">
        <v>25000</v>
      </c>
      <c r="G23" s="129">
        <f>D23*F23</f>
        <v>600000</v>
      </c>
    </row>
    <row r="24" spans="1:7" ht="15" customHeight="1">
      <c r="A24" s="21"/>
      <c r="B24" s="134" t="s">
        <v>38</v>
      </c>
      <c r="C24" s="125" t="s">
        <v>33</v>
      </c>
      <c r="D24" s="126">
        <v>6</v>
      </c>
      <c r="E24" s="135" t="s">
        <v>39</v>
      </c>
      <c r="F24" s="128">
        <v>25000</v>
      </c>
      <c r="G24" s="129">
        <f t="shared" ref="G24:G26" si="2">D24*F24</f>
        <v>150000</v>
      </c>
    </row>
    <row r="25" spans="1:7" ht="15" customHeight="1">
      <c r="A25" s="21"/>
      <c r="B25" s="134" t="s">
        <v>40</v>
      </c>
      <c r="C25" s="125" t="s">
        <v>33</v>
      </c>
      <c r="D25" s="126">
        <v>6</v>
      </c>
      <c r="E25" s="127" t="s">
        <v>41</v>
      </c>
      <c r="F25" s="128">
        <v>25000</v>
      </c>
      <c r="G25" s="129">
        <f t="shared" si="2"/>
        <v>150000</v>
      </c>
    </row>
    <row r="26" spans="1:7" ht="15" customHeight="1">
      <c r="A26" s="21"/>
      <c r="B26" s="134" t="s">
        <v>42</v>
      </c>
      <c r="C26" s="125" t="s">
        <v>33</v>
      </c>
      <c r="D26" s="126">
        <v>40</v>
      </c>
      <c r="E26" s="127" t="s">
        <v>43</v>
      </c>
      <c r="F26" s="128">
        <v>25000</v>
      </c>
      <c r="G26" s="129">
        <f t="shared" si="2"/>
        <v>1000000</v>
      </c>
    </row>
    <row r="27" spans="1:7" ht="12.75" customHeight="1">
      <c r="A27" s="21"/>
      <c r="B27" s="30" t="s">
        <v>44</v>
      </c>
      <c r="C27" s="31"/>
      <c r="D27" s="31"/>
      <c r="E27" s="31"/>
      <c r="F27" s="32"/>
      <c r="G27" s="33">
        <f>SUM(G21:G26)</f>
        <v>2500000</v>
      </c>
    </row>
    <row r="28" spans="1:7" ht="12" customHeight="1">
      <c r="A28" s="2"/>
      <c r="B28" s="22"/>
      <c r="C28" s="24"/>
      <c r="D28" s="24"/>
      <c r="E28" s="24"/>
      <c r="F28" s="34"/>
      <c r="G28" s="34"/>
    </row>
    <row r="29" spans="1:7" ht="12" customHeight="1">
      <c r="A29" s="5"/>
      <c r="B29" s="35" t="s">
        <v>45</v>
      </c>
      <c r="C29" s="36"/>
      <c r="D29" s="37"/>
      <c r="E29" s="37"/>
      <c r="F29" s="38"/>
      <c r="G29" s="38"/>
    </row>
    <row r="30" spans="1:7" ht="24" customHeight="1">
      <c r="A30" s="5"/>
      <c r="B30" s="39" t="s">
        <v>26</v>
      </c>
      <c r="C30" s="40" t="s">
        <v>27</v>
      </c>
      <c r="D30" s="40" t="s">
        <v>28</v>
      </c>
      <c r="E30" s="39" t="s">
        <v>29</v>
      </c>
      <c r="F30" s="40" t="s">
        <v>30</v>
      </c>
      <c r="G30" s="39" t="s">
        <v>31</v>
      </c>
    </row>
    <row r="31" spans="1:7" ht="12" customHeight="1">
      <c r="A31" s="5"/>
      <c r="B31" s="41"/>
      <c r="C31" s="42" t="s">
        <v>46</v>
      </c>
      <c r="D31" s="42"/>
      <c r="E31" s="42"/>
      <c r="F31" s="41"/>
      <c r="G31" s="41"/>
    </row>
    <row r="32" spans="1:7" ht="12" customHeight="1">
      <c r="A32" s="5"/>
      <c r="B32" s="43" t="s">
        <v>47</v>
      </c>
      <c r="C32" s="44"/>
      <c r="D32" s="44"/>
      <c r="E32" s="44"/>
      <c r="F32" s="45"/>
      <c r="G32" s="45"/>
    </row>
    <row r="33" spans="1:255" ht="12" customHeight="1">
      <c r="A33" s="2"/>
      <c r="B33" s="46"/>
      <c r="C33" s="47"/>
      <c r="D33" s="47"/>
      <c r="E33" s="47"/>
      <c r="F33" s="48"/>
      <c r="G33" s="48"/>
    </row>
    <row r="34" spans="1:255" ht="12" customHeight="1">
      <c r="A34" s="5"/>
      <c r="B34" s="35" t="s">
        <v>48</v>
      </c>
      <c r="C34" s="36"/>
      <c r="D34" s="37"/>
      <c r="E34" s="37"/>
      <c r="F34" s="38"/>
      <c r="G34" s="38"/>
    </row>
    <row r="35" spans="1:255" ht="24" customHeight="1">
      <c r="A35" s="5"/>
      <c r="B35" s="49" t="s">
        <v>26</v>
      </c>
      <c r="C35" s="49" t="s">
        <v>27</v>
      </c>
      <c r="D35" s="49" t="s">
        <v>28</v>
      </c>
      <c r="E35" s="49" t="s">
        <v>29</v>
      </c>
      <c r="F35" s="50" t="s">
        <v>30</v>
      </c>
      <c r="G35" s="49" t="s">
        <v>31</v>
      </c>
    </row>
    <row r="36" spans="1:255" ht="12.75" customHeight="1">
      <c r="A36" s="21"/>
      <c r="B36" s="136" t="s">
        <v>49</v>
      </c>
      <c r="C36" s="137" t="s">
        <v>50</v>
      </c>
      <c r="D36" s="136">
        <v>0.125</v>
      </c>
      <c r="E36" s="136" t="s">
        <v>51</v>
      </c>
      <c r="F36" s="138">
        <v>240000</v>
      </c>
      <c r="G36" s="138">
        <f>F36*D36</f>
        <v>30000</v>
      </c>
      <c r="I36" s="162"/>
    </row>
    <row r="37" spans="1:255" ht="12.75" customHeight="1">
      <c r="A37" s="21"/>
      <c r="B37" s="136" t="s">
        <v>52</v>
      </c>
      <c r="C37" s="137" t="s">
        <v>50</v>
      </c>
      <c r="D37" s="136">
        <v>0.25</v>
      </c>
      <c r="E37" s="136" t="s">
        <v>51</v>
      </c>
      <c r="F37" s="138">
        <v>240000</v>
      </c>
      <c r="G37" s="138">
        <f t="shared" ref="G37:G39" si="3">F37*D37</f>
        <v>60000</v>
      </c>
      <c r="I37" s="162"/>
    </row>
    <row r="38" spans="1:255" ht="12.75" customHeight="1">
      <c r="A38" s="21"/>
      <c r="B38" s="136" t="s">
        <v>53</v>
      </c>
      <c r="C38" s="137" t="s">
        <v>50</v>
      </c>
      <c r="D38" s="136">
        <v>0.125</v>
      </c>
      <c r="E38" s="136" t="s">
        <v>51</v>
      </c>
      <c r="F38" s="138">
        <v>240000</v>
      </c>
      <c r="G38" s="138">
        <f t="shared" si="3"/>
        <v>30000</v>
      </c>
      <c r="I38" s="162"/>
    </row>
    <row r="39" spans="1:255" ht="12.75" customHeight="1">
      <c r="A39" s="21"/>
      <c r="B39" s="136" t="s">
        <v>54</v>
      </c>
      <c r="C39" s="137" t="s">
        <v>50</v>
      </c>
      <c r="D39" s="136">
        <v>0.125</v>
      </c>
      <c r="E39" s="136" t="s">
        <v>51</v>
      </c>
      <c r="F39" s="138">
        <v>240000</v>
      </c>
      <c r="G39" s="138">
        <f t="shared" si="3"/>
        <v>30000</v>
      </c>
      <c r="I39" s="162"/>
    </row>
    <row r="40" spans="1:255" ht="12.75" customHeight="1">
      <c r="A40" s="21"/>
      <c r="B40" s="51" t="s">
        <v>55</v>
      </c>
      <c r="C40" s="52"/>
      <c r="D40" s="52"/>
      <c r="E40" s="52"/>
      <c r="F40" s="53"/>
      <c r="G40" s="54">
        <f>SUM(G36:G39)</f>
        <v>150000</v>
      </c>
    </row>
    <row r="41" spans="1:255" ht="12.75" customHeight="1">
      <c r="A41" s="21"/>
      <c r="B41" s="46"/>
      <c r="C41" s="47"/>
      <c r="D41" s="47"/>
      <c r="E41" s="47"/>
      <c r="F41" s="48"/>
      <c r="G41" s="48"/>
    </row>
    <row r="42" spans="1:255" ht="25.5" customHeight="1">
      <c r="A42" s="21"/>
      <c r="B42" s="35" t="s">
        <v>56</v>
      </c>
      <c r="C42" s="36"/>
      <c r="D42" s="37"/>
      <c r="E42" s="37"/>
      <c r="F42" s="38"/>
      <c r="G42" s="38"/>
    </row>
    <row r="43" spans="1:255" ht="25.5" customHeight="1">
      <c r="A43" s="21"/>
      <c r="B43" s="50" t="s">
        <v>57</v>
      </c>
      <c r="C43" s="50" t="s">
        <v>58</v>
      </c>
      <c r="D43" s="50" t="s">
        <v>59</v>
      </c>
      <c r="E43" s="50" t="s">
        <v>29</v>
      </c>
      <c r="F43" s="50" t="s">
        <v>30</v>
      </c>
      <c r="G43" s="50" t="s">
        <v>31</v>
      </c>
    </row>
    <row r="44" spans="1:255" s="158" customFormat="1" ht="15" customHeight="1">
      <c r="A44" s="155"/>
      <c r="B44" s="156" t="s">
        <v>60</v>
      </c>
      <c r="C44" s="139"/>
      <c r="D44" s="140"/>
      <c r="E44" s="141"/>
      <c r="F44" s="138"/>
      <c r="G44" s="138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  <c r="DQ44" s="157"/>
      <c r="DR44" s="157"/>
      <c r="DS44" s="157"/>
      <c r="DT44" s="157"/>
      <c r="DU44" s="157"/>
      <c r="DV44" s="157"/>
      <c r="DW44" s="157"/>
      <c r="DX44" s="157"/>
      <c r="DY44" s="157"/>
      <c r="DZ44" s="157"/>
      <c r="EA44" s="157"/>
      <c r="EB44" s="157"/>
      <c r="EC44" s="157"/>
      <c r="ED44" s="157"/>
      <c r="EE44" s="157"/>
      <c r="EF44" s="157"/>
      <c r="EG44" s="157"/>
      <c r="EH44" s="157"/>
      <c r="EI44" s="157"/>
      <c r="EJ44" s="157"/>
      <c r="EK44" s="157"/>
      <c r="EL44" s="157"/>
      <c r="EM44" s="157"/>
      <c r="EN44" s="157"/>
      <c r="EO44" s="157"/>
      <c r="EP44" s="157"/>
      <c r="EQ44" s="157"/>
      <c r="ER44" s="157"/>
      <c r="ES44" s="157"/>
      <c r="ET44" s="157"/>
      <c r="EU44" s="157"/>
      <c r="EV44" s="157"/>
      <c r="EW44" s="157"/>
      <c r="EX44" s="157"/>
      <c r="EY44" s="157"/>
      <c r="EZ44" s="157"/>
      <c r="FA44" s="157"/>
      <c r="FB44" s="157"/>
      <c r="FC44" s="157"/>
      <c r="FD44" s="157"/>
      <c r="FE44" s="157"/>
      <c r="FF44" s="157"/>
      <c r="FG44" s="157"/>
      <c r="FH44" s="157"/>
      <c r="FI44" s="157"/>
      <c r="FJ44" s="157"/>
      <c r="FK44" s="157"/>
      <c r="FL44" s="157"/>
      <c r="FM44" s="157"/>
      <c r="FN44" s="157"/>
      <c r="FO44" s="157"/>
      <c r="FP44" s="157"/>
      <c r="FQ44" s="157"/>
      <c r="FR44" s="157"/>
      <c r="FS44" s="157"/>
      <c r="FT44" s="157"/>
      <c r="FU44" s="157"/>
      <c r="FV44" s="157"/>
      <c r="FW44" s="157"/>
      <c r="FX44" s="157"/>
      <c r="FY44" s="157"/>
      <c r="FZ44" s="157"/>
      <c r="GA44" s="157"/>
      <c r="GB44" s="157"/>
      <c r="GC44" s="157"/>
      <c r="GD44" s="157"/>
      <c r="GE44" s="157"/>
      <c r="GF44" s="157"/>
      <c r="GG44" s="157"/>
      <c r="GH44" s="157"/>
      <c r="GI44" s="157"/>
      <c r="GJ44" s="157"/>
      <c r="GK44" s="157"/>
      <c r="GL44" s="157"/>
      <c r="GM44" s="157"/>
      <c r="GN44" s="157"/>
      <c r="GO44" s="157"/>
      <c r="GP44" s="157"/>
      <c r="GQ44" s="157"/>
      <c r="GR44" s="157"/>
      <c r="GS44" s="157"/>
      <c r="GT44" s="157"/>
      <c r="GU44" s="157"/>
      <c r="GV44" s="157"/>
      <c r="GW44" s="157"/>
      <c r="GX44" s="157"/>
      <c r="GY44" s="157"/>
      <c r="GZ44" s="157"/>
      <c r="HA44" s="157"/>
      <c r="HB44" s="157"/>
      <c r="HC44" s="157"/>
      <c r="HD44" s="157"/>
      <c r="HE44" s="157"/>
      <c r="HF44" s="157"/>
      <c r="HG44" s="157"/>
      <c r="HH44" s="157"/>
      <c r="HI44" s="157"/>
      <c r="HJ44" s="157"/>
      <c r="HK44" s="157"/>
      <c r="HL44" s="157"/>
      <c r="HM44" s="157"/>
      <c r="HN44" s="157"/>
      <c r="HO44" s="157"/>
      <c r="HP44" s="157"/>
      <c r="HQ44" s="157"/>
      <c r="HR44" s="157"/>
      <c r="HS44" s="157"/>
      <c r="HT44" s="157"/>
      <c r="HU44" s="157"/>
      <c r="HV44" s="157"/>
      <c r="HW44" s="157"/>
      <c r="HX44" s="157"/>
      <c r="HY44" s="157"/>
      <c r="HZ44" s="157"/>
      <c r="IA44" s="157"/>
      <c r="IB44" s="157"/>
      <c r="IC44" s="157"/>
      <c r="ID44" s="157"/>
      <c r="IE44" s="157"/>
      <c r="IF44" s="157"/>
      <c r="IG44" s="157"/>
      <c r="IH44" s="157"/>
      <c r="II44" s="157"/>
      <c r="IJ44" s="157"/>
      <c r="IK44" s="157"/>
      <c r="IL44" s="157"/>
      <c r="IM44" s="157"/>
      <c r="IN44" s="157"/>
      <c r="IO44" s="157"/>
      <c r="IP44" s="157"/>
      <c r="IQ44" s="157"/>
      <c r="IR44" s="157"/>
      <c r="IS44" s="157"/>
      <c r="IT44" s="157"/>
      <c r="IU44" s="157"/>
    </row>
    <row r="45" spans="1:255" s="158" customFormat="1" ht="15" customHeight="1">
      <c r="A45" s="155"/>
      <c r="B45" s="143" t="s">
        <v>61</v>
      </c>
      <c r="C45" s="144" t="s">
        <v>62</v>
      </c>
      <c r="D45" s="145">
        <v>450</v>
      </c>
      <c r="E45" s="142" t="s">
        <v>63</v>
      </c>
      <c r="F45" s="146">
        <v>533</v>
      </c>
      <c r="G45" s="146">
        <f t="shared" ref="G45:G65" si="4">D45*F45</f>
        <v>239850</v>
      </c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7"/>
      <c r="EH45" s="157"/>
      <c r="EI45" s="157"/>
      <c r="EJ45" s="157"/>
      <c r="EK45" s="157"/>
      <c r="EL45" s="157"/>
      <c r="EM45" s="157"/>
      <c r="EN45" s="157"/>
      <c r="EO45" s="157"/>
      <c r="EP45" s="157"/>
      <c r="EQ45" s="157"/>
      <c r="ER45" s="157"/>
      <c r="ES45" s="157"/>
      <c r="ET45" s="157"/>
      <c r="EU45" s="157"/>
      <c r="EV45" s="157"/>
      <c r="EW45" s="157"/>
      <c r="EX45" s="157"/>
      <c r="EY45" s="157"/>
      <c r="EZ45" s="157"/>
      <c r="FA45" s="157"/>
      <c r="FB45" s="157"/>
      <c r="FC45" s="157"/>
      <c r="FD45" s="157"/>
      <c r="FE45" s="157"/>
      <c r="FF45" s="157"/>
      <c r="FG45" s="157"/>
      <c r="FH45" s="157"/>
      <c r="FI45" s="157"/>
      <c r="FJ45" s="157"/>
      <c r="FK45" s="157"/>
      <c r="FL45" s="157"/>
      <c r="FM45" s="157"/>
      <c r="FN45" s="157"/>
      <c r="FO45" s="157"/>
      <c r="FP45" s="157"/>
      <c r="FQ45" s="157"/>
      <c r="FR45" s="157"/>
      <c r="FS45" s="157"/>
      <c r="FT45" s="157"/>
      <c r="FU45" s="157"/>
      <c r="FV45" s="157"/>
      <c r="FW45" s="157"/>
      <c r="FX45" s="157"/>
      <c r="FY45" s="157"/>
      <c r="FZ45" s="157"/>
      <c r="GA45" s="157"/>
      <c r="GB45" s="157"/>
      <c r="GC45" s="157"/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7"/>
      <c r="GO45" s="157"/>
      <c r="GP45" s="157"/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7"/>
      <c r="HB45" s="157"/>
      <c r="HC45" s="157"/>
      <c r="HD45" s="157"/>
      <c r="HE45" s="157"/>
      <c r="HF45" s="157"/>
      <c r="HG45" s="157"/>
      <c r="HH45" s="157"/>
      <c r="HI45" s="157"/>
      <c r="HJ45" s="157"/>
      <c r="HK45" s="157"/>
      <c r="HL45" s="157"/>
      <c r="HM45" s="157"/>
      <c r="HN45" s="157"/>
      <c r="HO45" s="157"/>
      <c r="HP45" s="157"/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7"/>
      <c r="IB45" s="157"/>
      <c r="IC45" s="157"/>
      <c r="ID45" s="157"/>
      <c r="IE45" s="157"/>
      <c r="IF45" s="157"/>
      <c r="IG45" s="157"/>
      <c r="IH45" s="157"/>
      <c r="II45" s="157"/>
      <c r="IJ45" s="157"/>
      <c r="IK45" s="157"/>
      <c r="IL45" s="157"/>
      <c r="IM45" s="157"/>
      <c r="IN45" s="157"/>
      <c r="IO45" s="157"/>
      <c r="IP45" s="157"/>
      <c r="IQ45" s="157"/>
      <c r="IR45" s="157"/>
      <c r="IS45" s="157"/>
      <c r="IT45" s="157"/>
      <c r="IU45" s="157"/>
    </row>
    <row r="46" spans="1:255" s="158" customFormat="1" ht="15" customHeight="1">
      <c r="A46" s="155"/>
      <c r="B46" s="143" t="s">
        <v>64</v>
      </c>
      <c r="C46" s="144" t="s">
        <v>62</v>
      </c>
      <c r="D46" s="145">
        <v>500</v>
      </c>
      <c r="E46" s="142" t="s">
        <v>63</v>
      </c>
      <c r="F46" s="146">
        <v>1030</v>
      </c>
      <c r="G46" s="146">
        <f t="shared" si="4"/>
        <v>515000</v>
      </c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7"/>
      <c r="EB46" s="157"/>
      <c r="EC46" s="157"/>
      <c r="ED46" s="157"/>
      <c r="EE46" s="157"/>
      <c r="EF46" s="157"/>
      <c r="EG46" s="157"/>
      <c r="EH46" s="157"/>
      <c r="EI46" s="157"/>
      <c r="EJ46" s="157"/>
      <c r="EK46" s="157"/>
      <c r="EL46" s="157"/>
      <c r="EM46" s="157"/>
      <c r="EN46" s="157"/>
      <c r="EO46" s="157"/>
      <c r="EP46" s="157"/>
      <c r="EQ46" s="157"/>
      <c r="ER46" s="157"/>
      <c r="ES46" s="157"/>
      <c r="ET46" s="157"/>
      <c r="EU46" s="157"/>
      <c r="EV46" s="157"/>
      <c r="EW46" s="157"/>
      <c r="EX46" s="157"/>
      <c r="EY46" s="157"/>
      <c r="EZ46" s="157"/>
      <c r="FA46" s="157"/>
      <c r="FB46" s="157"/>
      <c r="FC46" s="157"/>
      <c r="FD46" s="157"/>
      <c r="FE46" s="157"/>
      <c r="FF46" s="157"/>
      <c r="FG46" s="157"/>
      <c r="FH46" s="157"/>
      <c r="FI46" s="157"/>
      <c r="FJ46" s="157"/>
      <c r="FK46" s="157"/>
      <c r="FL46" s="157"/>
      <c r="FM46" s="157"/>
      <c r="FN46" s="157"/>
      <c r="FO46" s="157"/>
      <c r="FP46" s="157"/>
      <c r="FQ46" s="157"/>
      <c r="FR46" s="157"/>
      <c r="FS46" s="157"/>
      <c r="FT46" s="157"/>
      <c r="FU46" s="157"/>
      <c r="FV46" s="157"/>
      <c r="FW46" s="157"/>
      <c r="FX46" s="157"/>
      <c r="FY46" s="157"/>
      <c r="FZ46" s="157"/>
      <c r="GA46" s="157"/>
      <c r="GB46" s="157"/>
      <c r="GC46" s="157"/>
      <c r="GD46" s="157"/>
      <c r="GE46" s="157"/>
      <c r="GF46" s="157"/>
      <c r="GG46" s="157"/>
      <c r="GH46" s="157"/>
      <c r="GI46" s="157"/>
      <c r="GJ46" s="157"/>
      <c r="GK46" s="157"/>
      <c r="GL46" s="157"/>
      <c r="GM46" s="157"/>
      <c r="GN46" s="157"/>
      <c r="GO46" s="157"/>
      <c r="GP46" s="157"/>
      <c r="GQ46" s="157"/>
      <c r="GR46" s="157"/>
      <c r="GS46" s="157"/>
      <c r="GT46" s="157"/>
      <c r="GU46" s="157"/>
      <c r="GV46" s="157"/>
      <c r="GW46" s="157"/>
      <c r="GX46" s="157"/>
      <c r="GY46" s="157"/>
      <c r="GZ46" s="157"/>
      <c r="HA46" s="157"/>
      <c r="HB46" s="157"/>
      <c r="HC46" s="157"/>
      <c r="HD46" s="157"/>
      <c r="HE46" s="157"/>
      <c r="HF46" s="157"/>
      <c r="HG46" s="157"/>
      <c r="HH46" s="157"/>
      <c r="HI46" s="157"/>
      <c r="HJ46" s="157"/>
      <c r="HK46" s="157"/>
      <c r="HL46" s="157"/>
      <c r="HM46" s="157"/>
      <c r="HN46" s="157"/>
      <c r="HO46" s="157"/>
      <c r="HP46" s="157"/>
      <c r="HQ46" s="157"/>
      <c r="HR46" s="157"/>
      <c r="HS46" s="157"/>
      <c r="HT46" s="157"/>
      <c r="HU46" s="157"/>
      <c r="HV46" s="157"/>
      <c r="HW46" s="157"/>
      <c r="HX46" s="157"/>
      <c r="HY46" s="157"/>
      <c r="HZ46" s="157"/>
      <c r="IA46" s="157"/>
      <c r="IB46" s="157"/>
      <c r="IC46" s="157"/>
      <c r="ID46" s="157"/>
      <c r="IE46" s="157"/>
      <c r="IF46" s="157"/>
      <c r="IG46" s="157"/>
      <c r="IH46" s="157"/>
      <c r="II46" s="157"/>
      <c r="IJ46" s="157"/>
      <c r="IK46" s="157"/>
      <c r="IL46" s="157"/>
      <c r="IM46" s="157"/>
      <c r="IN46" s="157"/>
      <c r="IO46" s="157"/>
      <c r="IP46" s="157"/>
      <c r="IQ46" s="157"/>
      <c r="IR46" s="157"/>
      <c r="IS46" s="157"/>
      <c r="IT46" s="157"/>
      <c r="IU46" s="157"/>
    </row>
    <row r="47" spans="1:255" s="158" customFormat="1" ht="15" customHeight="1">
      <c r="A47" s="155"/>
      <c r="B47" s="143" t="s">
        <v>65</v>
      </c>
      <c r="C47" s="144" t="s">
        <v>62</v>
      </c>
      <c r="D47" s="145">
        <v>200</v>
      </c>
      <c r="E47" s="142" t="s">
        <v>66</v>
      </c>
      <c r="F47" s="146">
        <v>1736</v>
      </c>
      <c r="G47" s="146">
        <f t="shared" si="4"/>
        <v>347200</v>
      </c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157"/>
      <c r="DO47" s="157"/>
      <c r="DP47" s="157"/>
      <c r="DQ47" s="157"/>
      <c r="DR47" s="157"/>
      <c r="DS47" s="157"/>
      <c r="DT47" s="157"/>
      <c r="DU47" s="157"/>
      <c r="DV47" s="157"/>
      <c r="DW47" s="157"/>
      <c r="DX47" s="157"/>
      <c r="DY47" s="157"/>
      <c r="DZ47" s="157"/>
      <c r="EA47" s="157"/>
      <c r="EB47" s="157"/>
      <c r="EC47" s="157"/>
      <c r="ED47" s="157"/>
      <c r="EE47" s="157"/>
      <c r="EF47" s="157"/>
      <c r="EG47" s="157"/>
      <c r="EH47" s="157"/>
      <c r="EI47" s="157"/>
      <c r="EJ47" s="157"/>
      <c r="EK47" s="157"/>
      <c r="EL47" s="157"/>
      <c r="EM47" s="157"/>
      <c r="EN47" s="157"/>
      <c r="EO47" s="157"/>
      <c r="EP47" s="157"/>
      <c r="EQ47" s="157"/>
      <c r="ER47" s="157"/>
      <c r="ES47" s="157"/>
      <c r="ET47" s="157"/>
      <c r="EU47" s="157"/>
      <c r="EV47" s="157"/>
      <c r="EW47" s="157"/>
      <c r="EX47" s="157"/>
      <c r="EY47" s="157"/>
      <c r="EZ47" s="157"/>
      <c r="FA47" s="157"/>
      <c r="FB47" s="157"/>
      <c r="FC47" s="157"/>
      <c r="FD47" s="157"/>
      <c r="FE47" s="157"/>
      <c r="FF47" s="157"/>
      <c r="FG47" s="157"/>
      <c r="FH47" s="157"/>
      <c r="FI47" s="157"/>
      <c r="FJ47" s="157"/>
      <c r="FK47" s="157"/>
      <c r="FL47" s="157"/>
      <c r="FM47" s="157"/>
      <c r="FN47" s="157"/>
      <c r="FO47" s="157"/>
      <c r="FP47" s="157"/>
      <c r="FQ47" s="157"/>
      <c r="FR47" s="157"/>
      <c r="FS47" s="157"/>
      <c r="FT47" s="157"/>
      <c r="FU47" s="157"/>
      <c r="FV47" s="157"/>
      <c r="FW47" s="157"/>
      <c r="FX47" s="157"/>
      <c r="FY47" s="157"/>
      <c r="FZ47" s="157"/>
      <c r="GA47" s="157"/>
      <c r="GB47" s="157"/>
      <c r="GC47" s="157"/>
      <c r="GD47" s="157"/>
      <c r="GE47" s="157"/>
      <c r="GF47" s="157"/>
      <c r="GG47" s="157"/>
      <c r="GH47" s="157"/>
      <c r="GI47" s="157"/>
      <c r="GJ47" s="157"/>
      <c r="GK47" s="157"/>
      <c r="GL47" s="157"/>
      <c r="GM47" s="157"/>
      <c r="GN47" s="157"/>
      <c r="GO47" s="157"/>
      <c r="GP47" s="157"/>
      <c r="GQ47" s="157"/>
      <c r="GR47" s="157"/>
      <c r="GS47" s="157"/>
      <c r="GT47" s="157"/>
      <c r="GU47" s="157"/>
      <c r="GV47" s="157"/>
      <c r="GW47" s="157"/>
      <c r="GX47" s="157"/>
      <c r="GY47" s="157"/>
      <c r="GZ47" s="157"/>
      <c r="HA47" s="157"/>
      <c r="HB47" s="157"/>
      <c r="HC47" s="157"/>
      <c r="HD47" s="157"/>
      <c r="HE47" s="157"/>
      <c r="HF47" s="157"/>
      <c r="HG47" s="157"/>
      <c r="HH47" s="157"/>
      <c r="HI47" s="157"/>
      <c r="HJ47" s="157"/>
      <c r="HK47" s="157"/>
      <c r="HL47" s="157"/>
      <c r="HM47" s="157"/>
      <c r="HN47" s="157"/>
      <c r="HO47" s="157"/>
      <c r="HP47" s="157"/>
      <c r="HQ47" s="157"/>
      <c r="HR47" s="157"/>
      <c r="HS47" s="157"/>
      <c r="HT47" s="157"/>
      <c r="HU47" s="157"/>
      <c r="HV47" s="157"/>
      <c r="HW47" s="157"/>
      <c r="HX47" s="157"/>
      <c r="HY47" s="157"/>
      <c r="HZ47" s="157"/>
      <c r="IA47" s="157"/>
      <c r="IB47" s="157"/>
      <c r="IC47" s="157"/>
      <c r="ID47" s="157"/>
      <c r="IE47" s="157"/>
      <c r="IF47" s="157"/>
      <c r="IG47" s="157"/>
      <c r="IH47" s="157"/>
      <c r="II47" s="157"/>
      <c r="IJ47" s="157"/>
      <c r="IK47" s="157"/>
      <c r="IL47" s="157"/>
      <c r="IM47" s="157"/>
      <c r="IN47" s="157"/>
      <c r="IO47" s="157"/>
      <c r="IP47" s="157"/>
      <c r="IQ47" s="157"/>
      <c r="IR47" s="157"/>
      <c r="IS47" s="157"/>
      <c r="IT47" s="157"/>
      <c r="IU47" s="157"/>
    </row>
    <row r="48" spans="1:255" s="158" customFormat="1" ht="15" customHeight="1">
      <c r="A48" s="155"/>
      <c r="B48" s="159" t="s">
        <v>67</v>
      </c>
      <c r="C48" s="144"/>
      <c r="D48" s="147"/>
      <c r="E48" s="142"/>
      <c r="F48" s="146"/>
      <c r="G48" s="146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57"/>
      <c r="DJ48" s="157"/>
      <c r="DK48" s="157"/>
      <c r="DL48" s="157"/>
      <c r="DM48" s="157"/>
      <c r="DN48" s="157"/>
      <c r="DO48" s="157"/>
      <c r="DP48" s="157"/>
      <c r="DQ48" s="157"/>
      <c r="DR48" s="157"/>
      <c r="DS48" s="157"/>
      <c r="DT48" s="157"/>
      <c r="DU48" s="157"/>
      <c r="DV48" s="157"/>
      <c r="DW48" s="157"/>
      <c r="DX48" s="157"/>
      <c r="DY48" s="157"/>
      <c r="DZ48" s="157"/>
      <c r="EA48" s="157"/>
      <c r="EB48" s="157"/>
      <c r="EC48" s="157"/>
      <c r="ED48" s="157"/>
      <c r="EE48" s="157"/>
      <c r="EF48" s="157"/>
      <c r="EG48" s="157"/>
      <c r="EH48" s="157"/>
      <c r="EI48" s="157"/>
      <c r="EJ48" s="157"/>
      <c r="EK48" s="157"/>
      <c r="EL48" s="157"/>
      <c r="EM48" s="157"/>
      <c r="EN48" s="157"/>
      <c r="EO48" s="157"/>
      <c r="EP48" s="157"/>
      <c r="EQ48" s="157"/>
      <c r="ER48" s="157"/>
      <c r="ES48" s="157"/>
      <c r="ET48" s="157"/>
      <c r="EU48" s="157"/>
      <c r="EV48" s="157"/>
      <c r="EW48" s="157"/>
      <c r="EX48" s="157"/>
      <c r="EY48" s="157"/>
      <c r="EZ48" s="157"/>
      <c r="FA48" s="157"/>
      <c r="FB48" s="157"/>
      <c r="FC48" s="157"/>
      <c r="FD48" s="157"/>
      <c r="FE48" s="157"/>
      <c r="FF48" s="157"/>
      <c r="FG48" s="157"/>
      <c r="FH48" s="157"/>
      <c r="FI48" s="157"/>
      <c r="FJ48" s="157"/>
      <c r="FK48" s="157"/>
      <c r="FL48" s="157"/>
      <c r="FM48" s="157"/>
      <c r="FN48" s="157"/>
      <c r="FO48" s="157"/>
      <c r="FP48" s="157"/>
      <c r="FQ48" s="157"/>
      <c r="FR48" s="157"/>
      <c r="FS48" s="157"/>
      <c r="FT48" s="157"/>
      <c r="FU48" s="157"/>
      <c r="FV48" s="157"/>
      <c r="FW48" s="157"/>
      <c r="FX48" s="157"/>
      <c r="FY48" s="157"/>
      <c r="FZ48" s="157"/>
      <c r="GA48" s="157"/>
      <c r="GB48" s="157"/>
      <c r="GC48" s="157"/>
      <c r="GD48" s="157"/>
      <c r="GE48" s="157"/>
      <c r="GF48" s="157"/>
      <c r="GG48" s="157"/>
      <c r="GH48" s="157"/>
      <c r="GI48" s="157"/>
      <c r="GJ48" s="157"/>
      <c r="GK48" s="157"/>
      <c r="GL48" s="157"/>
      <c r="GM48" s="157"/>
      <c r="GN48" s="157"/>
      <c r="GO48" s="157"/>
      <c r="GP48" s="157"/>
      <c r="GQ48" s="157"/>
      <c r="GR48" s="157"/>
      <c r="GS48" s="157"/>
      <c r="GT48" s="157"/>
      <c r="GU48" s="157"/>
      <c r="GV48" s="157"/>
      <c r="GW48" s="157"/>
      <c r="GX48" s="157"/>
      <c r="GY48" s="157"/>
      <c r="GZ48" s="157"/>
      <c r="HA48" s="157"/>
      <c r="HB48" s="157"/>
      <c r="HC48" s="157"/>
      <c r="HD48" s="157"/>
      <c r="HE48" s="157"/>
      <c r="HF48" s="157"/>
      <c r="HG48" s="157"/>
      <c r="HH48" s="157"/>
      <c r="HI48" s="157"/>
      <c r="HJ48" s="157"/>
      <c r="HK48" s="157"/>
      <c r="HL48" s="157"/>
      <c r="HM48" s="157"/>
      <c r="HN48" s="157"/>
      <c r="HO48" s="157"/>
      <c r="HP48" s="157"/>
      <c r="HQ48" s="157"/>
      <c r="HR48" s="157"/>
      <c r="HS48" s="157"/>
      <c r="HT48" s="157"/>
      <c r="HU48" s="157"/>
      <c r="HV48" s="157"/>
      <c r="HW48" s="157"/>
      <c r="HX48" s="157"/>
      <c r="HY48" s="157"/>
      <c r="HZ48" s="157"/>
      <c r="IA48" s="157"/>
      <c r="IB48" s="157"/>
      <c r="IC48" s="157"/>
      <c r="ID48" s="157"/>
      <c r="IE48" s="157"/>
      <c r="IF48" s="157"/>
      <c r="IG48" s="157"/>
      <c r="IH48" s="157"/>
      <c r="II48" s="157"/>
      <c r="IJ48" s="157"/>
      <c r="IK48" s="157"/>
      <c r="IL48" s="157"/>
      <c r="IM48" s="157"/>
      <c r="IN48" s="157"/>
      <c r="IO48" s="157"/>
      <c r="IP48" s="157"/>
      <c r="IQ48" s="157"/>
      <c r="IR48" s="157"/>
      <c r="IS48" s="157"/>
      <c r="IT48" s="157"/>
      <c r="IU48" s="157"/>
    </row>
    <row r="49" spans="1:255" s="158" customFormat="1" ht="15" customHeight="1">
      <c r="A49" s="155"/>
      <c r="B49" s="148" t="s">
        <v>68</v>
      </c>
      <c r="C49" s="149" t="s">
        <v>62</v>
      </c>
      <c r="D49" s="148">
        <v>1.5</v>
      </c>
      <c r="E49" s="150" t="s">
        <v>34</v>
      </c>
      <c r="F49" s="146">
        <v>31111</v>
      </c>
      <c r="G49" s="146">
        <f t="shared" si="4"/>
        <v>46666.5</v>
      </c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  <c r="DQ49" s="157"/>
      <c r="DR49" s="157"/>
      <c r="DS49" s="157"/>
      <c r="DT49" s="157"/>
      <c r="DU49" s="157"/>
      <c r="DV49" s="157"/>
      <c r="DW49" s="157"/>
      <c r="DX49" s="157"/>
      <c r="DY49" s="157"/>
      <c r="DZ49" s="157"/>
      <c r="EA49" s="157"/>
      <c r="EB49" s="157"/>
      <c r="EC49" s="157"/>
      <c r="ED49" s="157"/>
      <c r="EE49" s="157"/>
      <c r="EF49" s="157"/>
      <c r="EG49" s="157"/>
      <c r="EH49" s="157"/>
      <c r="EI49" s="157"/>
      <c r="EJ49" s="157"/>
      <c r="EK49" s="157"/>
      <c r="EL49" s="157"/>
      <c r="EM49" s="157"/>
      <c r="EN49" s="157"/>
      <c r="EO49" s="157"/>
      <c r="EP49" s="157"/>
      <c r="EQ49" s="157"/>
      <c r="ER49" s="157"/>
      <c r="ES49" s="157"/>
      <c r="ET49" s="157"/>
      <c r="EU49" s="157"/>
      <c r="EV49" s="157"/>
      <c r="EW49" s="157"/>
      <c r="EX49" s="157"/>
      <c r="EY49" s="157"/>
      <c r="EZ49" s="157"/>
      <c r="FA49" s="157"/>
      <c r="FB49" s="157"/>
      <c r="FC49" s="157"/>
      <c r="FD49" s="157"/>
      <c r="FE49" s="157"/>
      <c r="FF49" s="157"/>
      <c r="FG49" s="157"/>
      <c r="FH49" s="157"/>
      <c r="FI49" s="157"/>
      <c r="FJ49" s="157"/>
      <c r="FK49" s="157"/>
      <c r="FL49" s="157"/>
      <c r="FM49" s="157"/>
      <c r="FN49" s="157"/>
      <c r="FO49" s="157"/>
      <c r="FP49" s="157"/>
      <c r="FQ49" s="157"/>
      <c r="FR49" s="157"/>
      <c r="FS49" s="157"/>
      <c r="FT49" s="157"/>
      <c r="FU49" s="157"/>
      <c r="FV49" s="157"/>
      <c r="FW49" s="157"/>
      <c r="FX49" s="157"/>
      <c r="FY49" s="157"/>
      <c r="FZ49" s="157"/>
      <c r="GA49" s="157"/>
      <c r="GB49" s="157"/>
      <c r="GC49" s="157"/>
      <c r="GD49" s="157"/>
      <c r="GE49" s="157"/>
      <c r="GF49" s="157"/>
      <c r="GG49" s="157"/>
      <c r="GH49" s="157"/>
      <c r="GI49" s="157"/>
      <c r="GJ49" s="157"/>
      <c r="GK49" s="157"/>
      <c r="GL49" s="157"/>
      <c r="GM49" s="157"/>
      <c r="GN49" s="157"/>
      <c r="GO49" s="157"/>
      <c r="GP49" s="157"/>
      <c r="GQ49" s="157"/>
      <c r="GR49" s="157"/>
      <c r="GS49" s="157"/>
      <c r="GT49" s="157"/>
      <c r="GU49" s="157"/>
      <c r="GV49" s="157"/>
      <c r="GW49" s="157"/>
      <c r="GX49" s="157"/>
      <c r="GY49" s="157"/>
      <c r="GZ49" s="157"/>
      <c r="HA49" s="157"/>
      <c r="HB49" s="157"/>
      <c r="HC49" s="157"/>
      <c r="HD49" s="157"/>
      <c r="HE49" s="157"/>
      <c r="HF49" s="157"/>
      <c r="HG49" s="157"/>
      <c r="HH49" s="157"/>
      <c r="HI49" s="157"/>
      <c r="HJ49" s="157"/>
      <c r="HK49" s="157"/>
      <c r="HL49" s="157"/>
      <c r="HM49" s="157"/>
      <c r="HN49" s="157"/>
      <c r="HO49" s="157"/>
      <c r="HP49" s="157"/>
      <c r="HQ49" s="157"/>
      <c r="HR49" s="157"/>
      <c r="HS49" s="157"/>
      <c r="HT49" s="157"/>
      <c r="HU49" s="157"/>
      <c r="HV49" s="157"/>
      <c r="HW49" s="157"/>
      <c r="HX49" s="157"/>
      <c r="HY49" s="157"/>
      <c r="HZ49" s="157"/>
      <c r="IA49" s="157"/>
      <c r="IB49" s="157"/>
      <c r="IC49" s="157"/>
      <c r="ID49" s="157"/>
      <c r="IE49" s="157"/>
      <c r="IF49" s="157"/>
      <c r="IG49" s="157"/>
      <c r="IH49" s="157"/>
      <c r="II49" s="157"/>
      <c r="IJ49" s="157"/>
      <c r="IK49" s="157"/>
      <c r="IL49" s="157"/>
      <c r="IM49" s="157"/>
      <c r="IN49" s="157"/>
      <c r="IO49" s="157"/>
      <c r="IP49" s="157"/>
      <c r="IQ49" s="157"/>
      <c r="IR49" s="157"/>
      <c r="IS49" s="157"/>
      <c r="IT49" s="157"/>
      <c r="IU49" s="157"/>
    </row>
    <row r="50" spans="1:255" s="158" customFormat="1" ht="15" customHeight="1">
      <c r="A50" s="155"/>
      <c r="B50" s="148" t="s">
        <v>69</v>
      </c>
      <c r="C50" s="149" t="s">
        <v>70</v>
      </c>
      <c r="D50" s="148">
        <v>1</v>
      </c>
      <c r="E50" s="150" t="s">
        <v>71</v>
      </c>
      <c r="F50" s="146">
        <v>23840</v>
      </c>
      <c r="G50" s="146">
        <f t="shared" si="4"/>
        <v>23840</v>
      </c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  <c r="DQ50" s="157"/>
      <c r="DR50" s="157"/>
      <c r="DS50" s="157"/>
      <c r="DT50" s="157"/>
      <c r="DU50" s="157"/>
      <c r="DV50" s="157"/>
      <c r="DW50" s="157"/>
      <c r="DX50" s="157"/>
      <c r="DY50" s="157"/>
      <c r="DZ50" s="157"/>
      <c r="EA50" s="157"/>
      <c r="EB50" s="157"/>
      <c r="EC50" s="157"/>
      <c r="ED50" s="157"/>
      <c r="EE50" s="157"/>
      <c r="EF50" s="157"/>
      <c r="EG50" s="157"/>
      <c r="EH50" s="157"/>
      <c r="EI50" s="157"/>
      <c r="EJ50" s="157"/>
      <c r="EK50" s="157"/>
      <c r="EL50" s="157"/>
      <c r="EM50" s="157"/>
      <c r="EN50" s="157"/>
      <c r="EO50" s="157"/>
      <c r="EP50" s="157"/>
      <c r="EQ50" s="157"/>
      <c r="ER50" s="157"/>
      <c r="ES50" s="157"/>
      <c r="ET50" s="157"/>
      <c r="EU50" s="157"/>
      <c r="EV50" s="157"/>
      <c r="EW50" s="157"/>
      <c r="EX50" s="157"/>
      <c r="EY50" s="157"/>
      <c r="EZ50" s="157"/>
      <c r="FA50" s="157"/>
      <c r="FB50" s="157"/>
      <c r="FC50" s="157"/>
      <c r="FD50" s="157"/>
      <c r="FE50" s="157"/>
      <c r="FF50" s="157"/>
      <c r="FG50" s="157"/>
      <c r="FH50" s="157"/>
      <c r="FI50" s="157"/>
      <c r="FJ50" s="157"/>
      <c r="FK50" s="157"/>
      <c r="FL50" s="157"/>
      <c r="FM50" s="157"/>
      <c r="FN50" s="157"/>
      <c r="FO50" s="157"/>
      <c r="FP50" s="157"/>
      <c r="FQ50" s="157"/>
      <c r="FR50" s="157"/>
      <c r="FS50" s="157"/>
      <c r="FT50" s="157"/>
      <c r="FU50" s="157"/>
      <c r="FV50" s="157"/>
      <c r="FW50" s="157"/>
      <c r="FX50" s="157"/>
      <c r="FY50" s="157"/>
      <c r="FZ50" s="157"/>
      <c r="GA50" s="157"/>
      <c r="GB50" s="157"/>
      <c r="GC50" s="157"/>
      <c r="GD50" s="157"/>
      <c r="GE50" s="157"/>
      <c r="GF50" s="157"/>
      <c r="GG50" s="157"/>
      <c r="GH50" s="157"/>
      <c r="GI50" s="157"/>
      <c r="GJ50" s="157"/>
      <c r="GK50" s="157"/>
      <c r="GL50" s="157"/>
      <c r="GM50" s="157"/>
      <c r="GN50" s="157"/>
      <c r="GO50" s="157"/>
      <c r="GP50" s="157"/>
      <c r="GQ50" s="157"/>
      <c r="GR50" s="157"/>
      <c r="GS50" s="157"/>
      <c r="GT50" s="157"/>
      <c r="GU50" s="157"/>
      <c r="GV50" s="157"/>
      <c r="GW50" s="157"/>
      <c r="GX50" s="157"/>
      <c r="GY50" s="157"/>
      <c r="GZ50" s="157"/>
      <c r="HA50" s="157"/>
      <c r="HB50" s="157"/>
      <c r="HC50" s="157"/>
      <c r="HD50" s="157"/>
      <c r="HE50" s="157"/>
      <c r="HF50" s="157"/>
      <c r="HG50" s="157"/>
      <c r="HH50" s="157"/>
      <c r="HI50" s="157"/>
      <c r="HJ50" s="157"/>
      <c r="HK50" s="157"/>
      <c r="HL50" s="157"/>
      <c r="HM50" s="157"/>
      <c r="HN50" s="157"/>
      <c r="HO50" s="157"/>
      <c r="HP50" s="157"/>
      <c r="HQ50" s="157"/>
      <c r="HR50" s="157"/>
      <c r="HS50" s="157"/>
      <c r="HT50" s="157"/>
      <c r="HU50" s="157"/>
      <c r="HV50" s="157"/>
      <c r="HW50" s="157"/>
      <c r="HX50" s="157"/>
      <c r="HY50" s="157"/>
      <c r="HZ50" s="157"/>
      <c r="IA50" s="157"/>
      <c r="IB50" s="157"/>
      <c r="IC50" s="157"/>
      <c r="ID50" s="157"/>
      <c r="IE50" s="157"/>
      <c r="IF50" s="157"/>
      <c r="IG50" s="157"/>
      <c r="IH50" s="157"/>
      <c r="II50" s="157"/>
      <c r="IJ50" s="157"/>
      <c r="IK50" s="157"/>
      <c r="IL50" s="157"/>
      <c r="IM50" s="157"/>
      <c r="IN50" s="157"/>
      <c r="IO50" s="157"/>
      <c r="IP50" s="157"/>
      <c r="IQ50" s="157"/>
      <c r="IR50" s="157"/>
      <c r="IS50" s="157"/>
      <c r="IT50" s="157"/>
      <c r="IU50" s="157"/>
    </row>
    <row r="51" spans="1:255" s="158" customFormat="1" ht="15" customHeight="1">
      <c r="A51" s="155"/>
      <c r="B51" s="159" t="s">
        <v>72</v>
      </c>
      <c r="C51" s="149"/>
      <c r="D51" s="148"/>
      <c r="E51" s="150"/>
      <c r="F51" s="146"/>
      <c r="G51" s="148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  <c r="EH51" s="157"/>
      <c r="EI51" s="157"/>
      <c r="EJ51" s="157"/>
      <c r="EK51" s="157"/>
      <c r="EL51" s="157"/>
      <c r="EM51" s="157"/>
      <c r="EN51" s="157"/>
      <c r="EO51" s="157"/>
      <c r="EP51" s="157"/>
      <c r="EQ51" s="157"/>
      <c r="ER51" s="157"/>
      <c r="ES51" s="157"/>
      <c r="ET51" s="157"/>
      <c r="EU51" s="157"/>
      <c r="EV51" s="157"/>
      <c r="EW51" s="157"/>
      <c r="EX51" s="157"/>
      <c r="EY51" s="157"/>
      <c r="EZ51" s="157"/>
      <c r="FA51" s="157"/>
      <c r="FB51" s="157"/>
      <c r="FC51" s="157"/>
      <c r="FD51" s="157"/>
      <c r="FE51" s="157"/>
      <c r="FF51" s="157"/>
      <c r="FG51" s="157"/>
      <c r="FH51" s="157"/>
      <c r="FI51" s="157"/>
      <c r="FJ51" s="157"/>
      <c r="FK51" s="157"/>
      <c r="FL51" s="157"/>
      <c r="FM51" s="157"/>
      <c r="FN51" s="157"/>
      <c r="FO51" s="157"/>
      <c r="FP51" s="157"/>
      <c r="FQ51" s="157"/>
      <c r="FR51" s="157"/>
      <c r="FS51" s="157"/>
      <c r="FT51" s="157"/>
      <c r="FU51" s="157"/>
      <c r="FV51" s="157"/>
      <c r="FW51" s="157"/>
      <c r="FX51" s="157"/>
      <c r="FY51" s="157"/>
      <c r="FZ51" s="157"/>
      <c r="GA51" s="157"/>
      <c r="GB51" s="157"/>
      <c r="GC51" s="157"/>
      <c r="GD51" s="157"/>
      <c r="GE51" s="157"/>
      <c r="GF51" s="157"/>
      <c r="GG51" s="157"/>
      <c r="GH51" s="157"/>
      <c r="GI51" s="157"/>
      <c r="GJ51" s="157"/>
      <c r="GK51" s="157"/>
      <c r="GL51" s="157"/>
      <c r="GM51" s="157"/>
      <c r="GN51" s="157"/>
      <c r="GO51" s="157"/>
      <c r="GP51" s="157"/>
      <c r="GQ51" s="157"/>
      <c r="GR51" s="157"/>
      <c r="GS51" s="157"/>
      <c r="GT51" s="157"/>
      <c r="GU51" s="157"/>
      <c r="GV51" s="157"/>
      <c r="GW51" s="157"/>
      <c r="GX51" s="157"/>
      <c r="GY51" s="157"/>
      <c r="GZ51" s="157"/>
      <c r="HA51" s="157"/>
      <c r="HB51" s="157"/>
      <c r="HC51" s="157"/>
      <c r="HD51" s="157"/>
      <c r="HE51" s="157"/>
      <c r="HF51" s="157"/>
      <c r="HG51" s="157"/>
      <c r="HH51" s="157"/>
      <c r="HI51" s="157"/>
      <c r="HJ51" s="157"/>
      <c r="HK51" s="157"/>
      <c r="HL51" s="157"/>
      <c r="HM51" s="157"/>
      <c r="HN51" s="157"/>
      <c r="HO51" s="157"/>
      <c r="HP51" s="157"/>
      <c r="HQ51" s="157"/>
      <c r="HR51" s="157"/>
      <c r="HS51" s="157"/>
      <c r="HT51" s="157"/>
      <c r="HU51" s="157"/>
      <c r="HV51" s="157"/>
      <c r="HW51" s="157"/>
      <c r="HX51" s="157"/>
      <c r="HY51" s="157"/>
      <c r="HZ51" s="157"/>
      <c r="IA51" s="157"/>
      <c r="IB51" s="157"/>
      <c r="IC51" s="157"/>
      <c r="ID51" s="157"/>
      <c r="IE51" s="157"/>
      <c r="IF51" s="157"/>
      <c r="IG51" s="157"/>
      <c r="IH51" s="157"/>
      <c r="II51" s="157"/>
      <c r="IJ51" s="157"/>
      <c r="IK51" s="157"/>
      <c r="IL51" s="157"/>
      <c r="IM51" s="157"/>
      <c r="IN51" s="157"/>
      <c r="IO51" s="157"/>
      <c r="IP51" s="157"/>
      <c r="IQ51" s="157"/>
      <c r="IR51" s="157"/>
      <c r="IS51" s="157"/>
      <c r="IT51" s="157"/>
      <c r="IU51" s="157"/>
    </row>
    <row r="52" spans="1:255" s="158" customFormat="1" ht="15" customHeight="1">
      <c r="A52" s="155"/>
      <c r="B52" s="148" t="s">
        <v>73</v>
      </c>
      <c r="C52" s="149" t="s">
        <v>70</v>
      </c>
      <c r="D52" s="148">
        <v>5</v>
      </c>
      <c r="E52" s="150" t="s">
        <v>74</v>
      </c>
      <c r="F52" s="146">
        <v>10948</v>
      </c>
      <c r="G52" s="146">
        <f t="shared" si="4"/>
        <v>54740</v>
      </c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7"/>
      <c r="FB52" s="157"/>
      <c r="FC52" s="157"/>
      <c r="FD52" s="157"/>
      <c r="FE52" s="157"/>
      <c r="FF52" s="157"/>
      <c r="FG52" s="157"/>
      <c r="FH52" s="157"/>
      <c r="FI52" s="157"/>
      <c r="FJ52" s="157"/>
      <c r="FK52" s="157"/>
      <c r="FL52" s="157"/>
      <c r="FM52" s="157"/>
      <c r="FN52" s="157"/>
      <c r="FO52" s="157"/>
      <c r="FP52" s="157"/>
      <c r="FQ52" s="157"/>
      <c r="FR52" s="157"/>
      <c r="FS52" s="157"/>
      <c r="FT52" s="157"/>
      <c r="FU52" s="157"/>
      <c r="FV52" s="157"/>
      <c r="FW52" s="157"/>
      <c r="FX52" s="157"/>
      <c r="FY52" s="157"/>
      <c r="FZ52" s="157"/>
      <c r="GA52" s="157"/>
      <c r="GB52" s="157"/>
      <c r="GC52" s="157"/>
      <c r="GD52" s="157"/>
      <c r="GE52" s="157"/>
      <c r="GF52" s="157"/>
      <c r="GG52" s="157"/>
      <c r="GH52" s="157"/>
      <c r="GI52" s="157"/>
      <c r="GJ52" s="157"/>
      <c r="GK52" s="157"/>
      <c r="GL52" s="157"/>
      <c r="GM52" s="157"/>
      <c r="GN52" s="157"/>
      <c r="GO52" s="157"/>
      <c r="GP52" s="157"/>
      <c r="GQ52" s="157"/>
      <c r="GR52" s="157"/>
      <c r="GS52" s="157"/>
      <c r="GT52" s="157"/>
      <c r="GU52" s="157"/>
      <c r="GV52" s="157"/>
      <c r="GW52" s="157"/>
      <c r="GX52" s="157"/>
      <c r="GY52" s="157"/>
      <c r="GZ52" s="157"/>
      <c r="HA52" s="157"/>
      <c r="HB52" s="157"/>
      <c r="HC52" s="157"/>
      <c r="HD52" s="157"/>
      <c r="HE52" s="157"/>
      <c r="HF52" s="157"/>
      <c r="HG52" s="157"/>
      <c r="HH52" s="157"/>
      <c r="HI52" s="157"/>
      <c r="HJ52" s="157"/>
      <c r="HK52" s="157"/>
      <c r="HL52" s="157"/>
      <c r="HM52" s="157"/>
      <c r="HN52" s="157"/>
      <c r="HO52" s="157"/>
      <c r="HP52" s="157"/>
      <c r="HQ52" s="157"/>
      <c r="HR52" s="157"/>
      <c r="HS52" s="157"/>
      <c r="HT52" s="157"/>
      <c r="HU52" s="157"/>
      <c r="HV52" s="157"/>
      <c r="HW52" s="157"/>
      <c r="HX52" s="157"/>
      <c r="HY52" s="157"/>
      <c r="HZ52" s="157"/>
      <c r="IA52" s="157"/>
      <c r="IB52" s="157"/>
      <c r="IC52" s="157"/>
      <c r="ID52" s="157"/>
      <c r="IE52" s="157"/>
      <c r="IF52" s="157"/>
      <c r="IG52" s="157"/>
      <c r="IH52" s="157"/>
      <c r="II52" s="157"/>
      <c r="IJ52" s="157"/>
      <c r="IK52" s="157"/>
      <c r="IL52" s="157"/>
      <c r="IM52" s="157"/>
      <c r="IN52" s="157"/>
      <c r="IO52" s="157"/>
      <c r="IP52" s="157"/>
      <c r="IQ52" s="157"/>
      <c r="IR52" s="157"/>
      <c r="IS52" s="157"/>
      <c r="IT52" s="157"/>
      <c r="IU52" s="157"/>
    </row>
    <row r="53" spans="1:255" s="158" customFormat="1" ht="15" customHeight="1">
      <c r="A53" s="155"/>
      <c r="B53" s="148" t="s">
        <v>75</v>
      </c>
      <c r="C53" s="149" t="s">
        <v>62</v>
      </c>
      <c r="D53" s="148">
        <v>2</v>
      </c>
      <c r="E53" s="150" t="s">
        <v>76</v>
      </c>
      <c r="F53" s="146">
        <v>21618</v>
      </c>
      <c r="G53" s="146">
        <f t="shared" si="4"/>
        <v>43236</v>
      </c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157"/>
      <c r="EN53" s="157"/>
      <c r="EO53" s="157"/>
      <c r="EP53" s="157"/>
      <c r="EQ53" s="157"/>
      <c r="ER53" s="157"/>
      <c r="ES53" s="157"/>
      <c r="ET53" s="157"/>
      <c r="EU53" s="157"/>
      <c r="EV53" s="157"/>
      <c r="EW53" s="157"/>
      <c r="EX53" s="157"/>
      <c r="EY53" s="157"/>
      <c r="EZ53" s="157"/>
      <c r="FA53" s="157"/>
      <c r="FB53" s="157"/>
      <c r="FC53" s="157"/>
      <c r="FD53" s="157"/>
      <c r="FE53" s="157"/>
      <c r="FF53" s="157"/>
      <c r="FG53" s="157"/>
      <c r="FH53" s="157"/>
      <c r="FI53" s="157"/>
      <c r="FJ53" s="157"/>
      <c r="FK53" s="157"/>
      <c r="FL53" s="157"/>
      <c r="FM53" s="157"/>
      <c r="FN53" s="157"/>
      <c r="FO53" s="157"/>
      <c r="FP53" s="157"/>
      <c r="FQ53" s="157"/>
      <c r="FR53" s="157"/>
      <c r="FS53" s="157"/>
      <c r="FT53" s="157"/>
      <c r="FU53" s="157"/>
      <c r="FV53" s="157"/>
      <c r="FW53" s="157"/>
      <c r="FX53" s="157"/>
      <c r="FY53" s="157"/>
      <c r="FZ53" s="157"/>
      <c r="GA53" s="157"/>
      <c r="GB53" s="157"/>
      <c r="GC53" s="157"/>
      <c r="GD53" s="157"/>
      <c r="GE53" s="157"/>
      <c r="GF53" s="157"/>
      <c r="GG53" s="157"/>
      <c r="GH53" s="157"/>
      <c r="GI53" s="157"/>
      <c r="GJ53" s="157"/>
      <c r="GK53" s="157"/>
      <c r="GL53" s="157"/>
      <c r="GM53" s="157"/>
      <c r="GN53" s="157"/>
      <c r="GO53" s="157"/>
      <c r="GP53" s="157"/>
      <c r="GQ53" s="157"/>
      <c r="GR53" s="157"/>
      <c r="GS53" s="157"/>
      <c r="GT53" s="157"/>
      <c r="GU53" s="157"/>
      <c r="GV53" s="157"/>
      <c r="GW53" s="157"/>
      <c r="GX53" s="157"/>
      <c r="GY53" s="157"/>
      <c r="GZ53" s="157"/>
      <c r="HA53" s="157"/>
      <c r="HB53" s="157"/>
      <c r="HC53" s="157"/>
      <c r="HD53" s="157"/>
      <c r="HE53" s="157"/>
      <c r="HF53" s="157"/>
      <c r="HG53" s="157"/>
      <c r="HH53" s="157"/>
      <c r="HI53" s="157"/>
      <c r="HJ53" s="157"/>
      <c r="HK53" s="157"/>
      <c r="HL53" s="157"/>
      <c r="HM53" s="157"/>
      <c r="HN53" s="157"/>
      <c r="HO53" s="157"/>
      <c r="HP53" s="157"/>
      <c r="HQ53" s="157"/>
      <c r="HR53" s="157"/>
      <c r="HS53" s="157"/>
      <c r="HT53" s="157"/>
      <c r="HU53" s="157"/>
      <c r="HV53" s="157"/>
      <c r="HW53" s="157"/>
      <c r="HX53" s="157"/>
      <c r="HY53" s="157"/>
      <c r="HZ53" s="157"/>
      <c r="IA53" s="157"/>
      <c r="IB53" s="157"/>
      <c r="IC53" s="157"/>
      <c r="ID53" s="157"/>
      <c r="IE53" s="157"/>
      <c r="IF53" s="157"/>
      <c r="IG53" s="157"/>
      <c r="IH53" s="157"/>
      <c r="II53" s="157"/>
      <c r="IJ53" s="157"/>
      <c r="IK53" s="157"/>
      <c r="IL53" s="157"/>
      <c r="IM53" s="157"/>
      <c r="IN53" s="157"/>
      <c r="IO53" s="157"/>
      <c r="IP53" s="157"/>
      <c r="IQ53" s="157"/>
      <c r="IR53" s="157"/>
      <c r="IS53" s="157"/>
      <c r="IT53" s="157"/>
      <c r="IU53" s="157"/>
    </row>
    <row r="54" spans="1:255" s="158" customFormat="1" ht="15" customHeight="1">
      <c r="A54" s="155"/>
      <c r="B54" s="151" t="s">
        <v>77</v>
      </c>
      <c r="C54" s="149"/>
      <c r="D54" s="148"/>
      <c r="E54" s="150"/>
      <c r="F54" s="146"/>
      <c r="G54" s="148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57"/>
      <c r="EK54" s="157"/>
      <c r="EL54" s="157"/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/>
      <c r="EZ54" s="157"/>
      <c r="FA54" s="157"/>
      <c r="FB54" s="157"/>
      <c r="FC54" s="157"/>
      <c r="FD54" s="157"/>
      <c r="FE54" s="157"/>
      <c r="FF54" s="157"/>
      <c r="FG54" s="157"/>
      <c r="FH54" s="157"/>
      <c r="FI54" s="157"/>
      <c r="FJ54" s="157"/>
      <c r="FK54" s="157"/>
      <c r="FL54" s="157"/>
      <c r="FM54" s="157"/>
      <c r="FN54" s="157"/>
      <c r="FO54" s="157"/>
      <c r="FP54" s="157"/>
      <c r="FQ54" s="157"/>
      <c r="FR54" s="157"/>
      <c r="FS54" s="157"/>
      <c r="FT54" s="157"/>
      <c r="FU54" s="157"/>
      <c r="FV54" s="157"/>
      <c r="FW54" s="157"/>
      <c r="FX54" s="157"/>
      <c r="FY54" s="157"/>
      <c r="FZ54" s="157"/>
      <c r="GA54" s="157"/>
      <c r="GB54" s="157"/>
      <c r="GC54" s="157"/>
      <c r="GD54" s="157"/>
      <c r="GE54" s="157"/>
      <c r="GF54" s="157"/>
      <c r="GG54" s="157"/>
      <c r="GH54" s="157"/>
      <c r="GI54" s="157"/>
      <c r="GJ54" s="157"/>
      <c r="GK54" s="157"/>
      <c r="GL54" s="157"/>
      <c r="GM54" s="157"/>
      <c r="GN54" s="157"/>
      <c r="GO54" s="157"/>
      <c r="GP54" s="157"/>
      <c r="GQ54" s="157"/>
      <c r="GR54" s="157"/>
      <c r="GS54" s="157"/>
      <c r="GT54" s="157"/>
      <c r="GU54" s="157"/>
      <c r="GV54" s="157"/>
      <c r="GW54" s="157"/>
      <c r="GX54" s="157"/>
      <c r="GY54" s="157"/>
      <c r="GZ54" s="157"/>
      <c r="HA54" s="157"/>
      <c r="HB54" s="157"/>
      <c r="HC54" s="157"/>
      <c r="HD54" s="157"/>
      <c r="HE54" s="157"/>
      <c r="HF54" s="157"/>
      <c r="HG54" s="157"/>
      <c r="HH54" s="157"/>
      <c r="HI54" s="157"/>
      <c r="HJ54" s="157"/>
      <c r="HK54" s="157"/>
      <c r="HL54" s="157"/>
      <c r="HM54" s="157"/>
      <c r="HN54" s="157"/>
      <c r="HO54" s="157"/>
      <c r="HP54" s="157"/>
      <c r="HQ54" s="157"/>
      <c r="HR54" s="157"/>
      <c r="HS54" s="157"/>
      <c r="HT54" s="157"/>
      <c r="HU54" s="157"/>
      <c r="HV54" s="157"/>
      <c r="HW54" s="157"/>
      <c r="HX54" s="157"/>
      <c r="HY54" s="157"/>
      <c r="HZ54" s="157"/>
      <c r="IA54" s="157"/>
      <c r="IB54" s="157"/>
      <c r="IC54" s="157"/>
      <c r="ID54" s="157"/>
      <c r="IE54" s="157"/>
      <c r="IF54" s="157"/>
      <c r="IG54" s="157"/>
      <c r="IH54" s="157"/>
      <c r="II54" s="157"/>
      <c r="IJ54" s="157"/>
      <c r="IK54" s="157"/>
      <c r="IL54" s="157"/>
      <c r="IM54" s="157"/>
      <c r="IN54" s="157"/>
      <c r="IO54" s="157"/>
      <c r="IP54" s="157"/>
      <c r="IQ54" s="157"/>
      <c r="IR54" s="157"/>
      <c r="IS54" s="157"/>
      <c r="IT54" s="157"/>
      <c r="IU54" s="157"/>
    </row>
    <row r="55" spans="1:255" s="158" customFormat="1" ht="15" customHeight="1">
      <c r="A55" s="155"/>
      <c r="B55" s="148" t="s">
        <v>78</v>
      </c>
      <c r="C55" s="149" t="s">
        <v>62</v>
      </c>
      <c r="D55" s="148">
        <v>1</v>
      </c>
      <c r="E55" s="150" t="s">
        <v>79</v>
      </c>
      <c r="F55" s="146">
        <v>58318</v>
      </c>
      <c r="G55" s="146">
        <f t="shared" si="4"/>
        <v>58318</v>
      </c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  <c r="FF55" s="157"/>
      <c r="FG55" s="157"/>
      <c r="FH55" s="157"/>
      <c r="FI55" s="157"/>
      <c r="FJ55" s="157"/>
      <c r="FK55" s="157"/>
      <c r="FL55" s="157"/>
      <c r="FM55" s="157"/>
      <c r="FN55" s="157"/>
      <c r="FO55" s="157"/>
      <c r="FP55" s="157"/>
      <c r="FQ55" s="157"/>
      <c r="FR55" s="157"/>
      <c r="FS55" s="157"/>
      <c r="FT55" s="157"/>
      <c r="FU55" s="157"/>
      <c r="FV55" s="157"/>
      <c r="FW55" s="157"/>
      <c r="FX55" s="157"/>
      <c r="FY55" s="157"/>
      <c r="FZ55" s="157"/>
      <c r="GA55" s="157"/>
      <c r="GB55" s="157"/>
      <c r="GC55" s="157"/>
      <c r="GD55" s="157"/>
      <c r="GE55" s="157"/>
      <c r="GF55" s="157"/>
      <c r="GG55" s="157"/>
      <c r="GH55" s="157"/>
      <c r="GI55" s="157"/>
      <c r="GJ55" s="157"/>
      <c r="GK55" s="157"/>
      <c r="GL55" s="157"/>
      <c r="GM55" s="157"/>
      <c r="GN55" s="157"/>
      <c r="GO55" s="157"/>
      <c r="GP55" s="157"/>
      <c r="GQ55" s="157"/>
      <c r="GR55" s="157"/>
      <c r="GS55" s="157"/>
      <c r="GT55" s="157"/>
      <c r="GU55" s="157"/>
      <c r="GV55" s="157"/>
      <c r="GW55" s="157"/>
      <c r="GX55" s="157"/>
      <c r="GY55" s="157"/>
      <c r="GZ55" s="157"/>
      <c r="HA55" s="157"/>
      <c r="HB55" s="157"/>
      <c r="HC55" s="157"/>
      <c r="HD55" s="157"/>
      <c r="HE55" s="157"/>
      <c r="HF55" s="157"/>
      <c r="HG55" s="157"/>
      <c r="HH55" s="157"/>
      <c r="HI55" s="157"/>
      <c r="HJ55" s="157"/>
      <c r="HK55" s="157"/>
      <c r="HL55" s="157"/>
      <c r="HM55" s="157"/>
      <c r="HN55" s="157"/>
      <c r="HO55" s="157"/>
      <c r="HP55" s="157"/>
      <c r="HQ55" s="157"/>
      <c r="HR55" s="157"/>
      <c r="HS55" s="157"/>
      <c r="HT55" s="157"/>
      <c r="HU55" s="157"/>
      <c r="HV55" s="157"/>
      <c r="HW55" s="157"/>
      <c r="HX55" s="157"/>
      <c r="HY55" s="157"/>
      <c r="HZ55" s="157"/>
      <c r="IA55" s="157"/>
      <c r="IB55" s="157"/>
      <c r="IC55" s="157"/>
      <c r="ID55" s="157"/>
      <c r="IE55" s="157"/>
      <c r="IF55" s="157"/>
      <c r="IG55" s="157"/>
      <c r="IH55" s="157"/>
      <c r="II55" s="157"/>
      <c r="IJ55" s="157"/>
      <c r="IK55" s="157"/>
      <c r="IL55" s="157"/>
      <c r="IM55" s="157"/>
      <c r="IN55" s="157"/>
      <c r="IO55" s="157"/>
      <c r="IP55" s="157"/>
      <c r="IQ55" s="157"/>
      <c r="IR55" s="157"/>
      <c r="IS55" s="157"/>
      <c r="IT55" s="157"/>
      <c r="IU55" s="157"/>
    </row>
    <row r="56" spans="1:255" s="158" customFormat="1" ht="15" customHeight="1">
      <c r="A56" s="155"/>
      <c r="B56" s="148" t="s">
        <v>80</v>
      </c>
      <c r="C56" s="149" t="s">
        <v>70</v>
      </c>
      <c r="D56" s="148">
        <v>2</v>
      </c>
      <c r="E56" s="150" t="s">
        <v>81</v>
      </c>
      <c r="F56" s="146">
        <v>39000</v>
      </c>
      <c r="G56" s="146">
        <f t="shared" si="4"/>
        <v>78000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57"/>
      <c r="EK56" s="157"/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7"/>
      <c r="EX56" s="157"/>
      <c r="EY56" s="157"/>
      <c r="EZ56" s="157"/>
      <c r="FA56" s="157"/>
      <c r="FB56" s="157"/>
      <c r="FC56" s="157"/>
      <c r="FD56" s="157"/>
      <c r="FE56" s="157"/>
      <c r="FF56" s="157"/>
      <c r="FG56" s="157"/>
      <c r="FH56" s="157"/>
      <c r="FI56" s="157"/>
      <c r="FJ56" s="157"/>
      <c r="FK56" s="157"/>
      <c r="FL56" s="157"/>
      <c r="FM56" s="157"/>
      <c r="FN56" s="157"/>
      <c r="FO56" s="157"/>
      <c r="FP56" s="157"/>
      <c r="FQ56" s="157"/>
      <c r="FR56" s="157"/>
      <c r="FS56" s="157"/>
      <c r="FT56" s="157"/>
      <c r="FU56" s="157"/>
      <c r="FV56" s="157"/>
      <c r="FW56" s="157"/>
      <c r="FX56" s="157"/>
      <c r="FY56" s="157"/>
      <c r="FZ56" s="157"/>
      <c r="GA56" s="157"/>
      <c r="GB56" s="157"/>
      <c r="GC56" s="157"/>
      <c r="GD56" s="157"/>
      <c r="GE56" s="157"/>
      <c r="GF56" s="157"/>
      <c r="GG56" s="157"/>
      <c r="GH56" s="157"/>
      <c r="GI56" s="157"/>
      <c r="GJ56" s="157"/>
      <c r="GK56" s="157"/>
      <c r="GL56" s="157"/>
      <c r="GM56" s="157"/>
      <c r="GN56" s="157"/>
      <c r="GO56" s="157"/>
      <c r="GP56" s="157"/>
      <c r="GQ56" s="157"/>
      <c r="GR56" s="157"/>
      <c r="GS56" s="157"/>
      <c r="GT56" s="157"/>
      <c r="GU56" s="157"/>
      <c r="GV56" s="157"/>
      <c r="GW56" s="157"/>
      <c r="GX56" s="157"/>
      <c r="GY56" s="157"/>
      <c r="GZ56" s="157"/>
      <c r="HA56" s="157"/>
      <c r="HB56" s="157"/>
      <c r="HC56" s="157"/>
      <c r="HD56" s="157"/>
      <c r="HE56" s="157"/>
      <c r="HF56" s="157"/>
      <c r="HG56" s="157"/>
      <c r="HH56" s="157"/>
      <c r="HI56" s="157"/>
      <c r="HJ56" s="157"/>
      <c r="HK56" s="157"/>
      <c r="HL56" s="157"/>
      <c r="HM56" s="157"/>
      <c r="HN56" s="157"/>
      <c r="HO56" s="157"/>
      <c r="HP56" s="157"/>
      <c r="HQ56" s="157"/>
      <c r="HR56" s="157"/>
      <c r="HS56" s="157"/>
      <c r="HT56" s="157"/>
      <c r="HU56" s="157"/>
      <c r="HV56" s="157"/>
      <c r="HW56" s="157"/>
      <c r="HX56" s="157"/>
      <c r="HY56" s="157"/>
      <c r="HZ56" s="157"/>
      <c r="IA56" s="157"/>
      <c r="IB56" s="157"/>
      <c r="IC56" s="157"/>
      <c r="ID56" s="157"/>
      <c r="IE56" s="157"/>
      <c r="IF56" s="157"/>
      <c r="IG56" s="157"/>
      <c r="IH56" s="157"/>
      <c r="II56" s="157"/>
      <c r="IJ56" s="157"/>
      <c r="IK56" s="157"/>
      <c r="IL56" s="157"/>
      <c r="IM56" s="157"/>
      <c r="IN56" s="157"/>
      <c r="IO56" s="157"/>
      <c r="IP56" s="157"/>
      <c r="IQ56" s="157"/>
      <c r="IR56" s="157"/>
      <c r="IS56" s="157"/>
      <c r="IT56" s="157"/>
      <c r="IU56" s="157"/>
    </row>
    <row r="57" spans="1:255" s="158" customFormat="1" ht="15" customHeight="1">
      <c r="A57" s="155"/>
      <c r="B57" s="151" t="s">
        <v>82</v>
      </c>
      <c r="C57" s="149"/>
      <c r="D57" s="148"/>
      <c r="E57" s="150"/>
      <c r="F57" s="146"/>
      <c r="G57" s="148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  <c r="EL57" s="157"/>
      <c r="EM57" s="157"/>
      <c r="EN57" s="157"/>
      <c r="EO57" s="157"/>
      <c r="EP57" s="157"/>
      <c r="EQ57" s="157"/>
      <c r="ER57" s="157"/>
      <c r="ES57" s="157"/>
      <c r="ET57" s="157"/>
      <c r="EU57" s="157"/>
      <c r="EV57" s="157"/>
      <c r="EW57" s="157"/>
      <c r="EX57" s="157"/>
      <c r="EY57" s="157"/>
      <c r="EZ57" s="157"/>
      <c r="FA57" s="157"/>
      <c r="FB57" s="157"/>
      <c r="FC57" s="157"/>
      <c r="FD57" s="157"/>
      <c r="FE57" s="157"/>
      <c r="FF57" s="157"/>
      <c r="FG57" s="157"/>
      <c r="FH57" s="157"/>
      <c r="FI57" s="157"/>
      <c r="FJ57" s="157"/>
      <c r="FK57" s="157"/>
      <c r="FL57" s="157"/>
      <c r="FM57" s="157"/>
      <c r="FN57" s="157"/>
      <c r="FO57" s="157"/>
      <c r="FP57" s="157"/>
      <c r="FQ57" s="157"/>
      <c r="FR57" s="157"/>
      <c r="FS57" s="157"/>
      <c r="FT57" s="157"/>
      <c r="FU57" s="157"/>
      <c r="FV57" s="157"/>
      <c r="FW57" s="157"/>
      <c r="FX57" s="157"/>
      <c r="FY57" s="157"/>
      <c r="FZ57" s="157"/>
      <c r="GA57" s="157"/>
      <c r="GB57" s="157"/>
      <c r="GC57" s="157"/>
      <c r="GD57" s="157"/>
      <c r="GE57" s="157"/>
      <c r="GF57" s="157"/>
      <c r="GG57" s="157"/>
      <c r="GH57" s="157"/>
      <c r="GI57" s="157"/>
      <c r="GJ57" s="157"/>
      <c r="GK57" s="157"/>
      <c r="GL57" s="157"/>
      <c r="GM57" s="157"/>
      <c r="GN57" s="157"/>
      <c r="GO57" s="157"/>
      <c r="GP57" s="157"/>
      <c r="GQ57" s="157"/>
      <c r="GR57" s="157"/>
      <c r="GS57" s="157"/>
      <c r="GT57" s="157"/>
      <c r="GU57" s="157"/>
      <c r="GV57" s="157"/>
      <c r="GW57" s="157"/>
      <c r="GX57" s="157"/>
      <c r="GY57" s="157"/>
      <c r="GZ57" s="157"/>
      <c r="HA57" s="157"/>
      <c r="HB57" s="157"/>
      <c r="HC57" s="157"/>
      <c r="HD57" s="157"/>
      <c r="HE57" s="157"/>
      <c r="HF57" s="157"/>
      <c r="HG57" s="157"/>
      <c r="HH57" s="157"/>
      <c r="HI57" s="157"/>
      <c r="HJ57" s="157"/>
      <c r="HK57" s="157"/>
      <c r="HL57" s="157"/>
      <c r="HM57" s="157"/>
      <c r="HN57" s="157"/>
      <c r="HO57" s="157"/>
      <c r="HP57" s="157"/>
      <c r="HQ57" s="157"/>
      <c r="HR57" s="157"/>
      <c r="HS57" s="157"/>
      <c r="HT57" s="157"/>
      <c r="HU57" s="157"/>
      <c r="HV57" s="157"/>
      <c r="HW57" s="157"/>
      <c r="HX57" s="157"/>
      <c r="HY57" s="157"/>
      <c r="HZ57" s="157"/>
      <c r="IA57" s="157"/>
      <c r="IB57" s="157"/>
      <c r="IC57" s="157"/>
      <c r="ID57" s="157"/>
      <c r="IE57" s="157"/>
      <c r="IF57" s="157"/>
      <c r="IG57" s="157"/>
      <c r="IH57" s="157"/>
      <c r="II57" s="157"/>
      <c r="IJ57" s="157"/>
      <c r="IK57" s="157"/>
      <c r="IL57" s="157"/>
      <c r="IM57" s="157"/>
      <c r="IN57" s="157"/>
      <c r="IO57" s="157"/>
      <c r="IP57" s="157"/>
      <c r="IQ57" s="157"/>
      <c r="IR57" s="157"/>
      <c r="IS57" s="157"/>
      <c r="IT57" s="157"/>
      <c r="IU57" s="157"/>
    </row>
    <row r="58" spans="1:255" s="158" customFormat="1" ht="15" customHeight="1">
      <c r="A58" s="155"/>
      <c r="B58" s="148" t="s">
        <v>83</v>
      </c>
      <c r="C58" s="149" t="s">
        <v>70</v>
      </c>
      <c r="D58" s="148">
        <v>2</v>
      </c>
      <c r="E58" s="150" t="s">
        <v>84</v>
      </c>
      <c r="F58" s="146">
        <v>8665</v>
      </c>
      <c r="G58" s="146">
        <f t="shared" si="4"/>
        <v>17330</v>
      </c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  <c r="CO58" s="157"/>
      <c r="CP58" s="157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7"/>
      <c r="EH58" s="157"/>
      <c r="EI58" s="157"/>
      <c r="EJ58" s="157"/>
      <c r="EK58" s="157"/>
      <c r="EL58" s="157"/>
      <c r="EM58" s="157"/>
      <c r="EN58" s="157"/>
      <c r="EO58" s="157"/>
      <c r="EP58" s="157"/>
      <c r="EQ58" s="157"/>
      <c r="ER58" s="157"/>
      <c r="ES58" s="157"/>
      <c r="ET58" s="157"/>
      <c r="EU58" s="157"/>
      <c r="EV58" s="157"/>
      <c r="EW58" s="157"/>
      <c r="EX58" s="157"/>
      <c r="EY58" s="157"/>
      <c r="EZ58" s="157"/>
      <c r="FA58" s="157"/>
      <c r="FB58" s="157"/>
      <c r="FC58" s="157"/>
      <c r="FD58" s="157"/>
      <c r="FE58" s="157"/>
      <c r="FF58" s="157"/>
      <c r="FG58" s="157"/>
      <c r="FH58" s="157"/>
      <c r="FI58" s="157"/>
      <c r="FJ58" s="157"/>
      <c r="FK58" s="157"/>
      <c r="FL58" s="157"/>
      <c r="FM58" s="157"/>
      <c r="FN58" s="157"/>
      <c r="FO58" s="157"/>
      <c r="FP58" s="157"/>
      <c r="FQ58" s="157"/>
      <c r="FR58" s="157"/>
      <c r="FS58" s="157"/>
      <c r="FT58" s="157"/>
      <c r="FU58" s="157"/>
      <c r="FV58" s="157"/>
      <c r="FW58" s="157"/>
      <c r="FX58" s="157"/>
      <c r="FY58" s="157"/>
      <c r="FZ58" s="157"/>
      <c r="GA58" s="157"/>
      <c r="GB58" s="157"/>
      <c r="GC58" s="157"/>
      <c r="GD58" s="157"/>
      <c r="GE58" s="157"/>
      <c r="GF58" s="157"/>
      <c r="GG58" s="157"/>
      <c r="GH58" s="157"/>
      <c r="GI58" s="157"/>
      <c r="GJ58" s="157"/>
      <c r="GK58" s="157"/>
      <c r="GL58" s="157"/>
      <c r="GM58" s="157"/>
      <c r="GN58" s="157"/>
      <c r="GO58" s="157"/>
      <c r="GP58" s="157"/>
      <c r="GQ58" s="157"/>
      <c r="GR58" s="157"/>
      <c r="GS58" s="157"/>
      <c r="GT58" s="157"/>
      <c r="GU58" s="157"/>
      <c r="GV58" s="157"/>
      <c r="GW58" s="157"/>
      <c r="GX58" s="157"/>
      <c r="GY58" s="157"/>
      <c r="GZ58" s="157"/>
      <c r="HA58" s="157"/>
      <c r="HB58" s="157"/>
      <c r="HC58" s="157"/>
      <c r="HD58" s="157"/>
      <c r="HE58" s="157"/>
      <c r="HF58" s="157"/>
      <c r="HG58" s="157"/>
      <c r="HH58" s="157"/>
      <c r="HI58" s="157"/>
      <c r="HJ58" s="157"/>
      <c r="HK58" s="157"/>
      <c r="HL58" s="157"/>
      <c r="HM58" s="157"/>
      <c r="HN58" s="157"/>
      <c r="HO58" s="157"/>
      <c r="HP58" s="157"/>
      <c r="HQ58" s="157"/>
      <c r="HR58" s="157"/>
      <c r="HS58" s="157"/>
      <c r="HT58" s="157"/>
      <c r="HU58" s="157"/>
      <c r="HV58" s="157"/>
      <c r="HW58" s="157"/>
      <c r="HX58" s="157"/>
      <c r="HY58" s="157"/>
      <c r="HZ58" s="157"/>
      <c r="IA58" s="157"/>
      <c r="IB58" s="157"/>
      <c r="IC58" s="157"/>
      <c r="ID58" s="157"/>
      <c r="IE58" s="157"/>
      <c r="IF58" s="157"/>
      <c r="IG58" s="157"/>
      <c r="IH58" s="157"/>
      <c r="II58" s="157"/>
      <c r="IJ58" s="157"/>
      <c r="IK58" s="157"/>
      <c r="IL58" s="157"/>
      <c r="IM58" s="157"/>
      <c r="IN58" s="157"/>
      <c r="IO58" s="157"/>
      <c r="IP58" s="157"/>
      <c r="IQ58" s="157"/>
      <c r="IR58" s="157"/>
      <c r="IS58" s="157"/>
      <c r="IT58" s="157"/>
      <c r="IU58" s="157"/>
    </row>
    <row r="59" spans="1:255" s="158" customFormat="1" ht="15" customHeight="1">
      <c r="A59" s="155"/>
      <c r="B59" s="151" t="s">
        <v>85</v>
      </c>
      <c r="C59" s="149"/>
      <c r="D59" s="148"/>
      <c r="E59" s="150"/>
      <c r="F59" s="146"/>
      <c r="G59" s="148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/>
      <c r="EM59" s="157"/>
      <c r="EN59" s="157"/>
      <c r="EO59" s="157"/>
      <c r="EP59" s="157"/>
      <c r="EQ59" s="157"/>
      <c r="ER59" s="157"/>
      <c r="ES59" s="157"/>
      <c r="ET59" s="157"/>
      <c r="EU59" s="157"/>
      <c r="EV59" s="157"/>
      <c r="EW59" s="157"/>
      <c r="EX59" s="157"/>
      <c r="EY59" s="157"/>
      <c r="EZ59" s="157"/>
      <c r="FA59" s="157"/>
      <c r="FB59" s="157"/>
      <c r="FC59" s="157"/>
      <c r="FD59" s="157"/>
      <c r="FE59" s="157"/>
      <c r="FF59" s="157"/>
      <c r="FG59" s="157"/>
      <c r="FH59" s="157"/>
      <c r="FI59" s="157"/>
      <c r="FJ59" s="157"/>
      <c r="FK59" s="157"/>
      <c r="FL59" s="157"/>
      <c r="FM59" s="157"/>
      <c r="FN59" s="157"/>
      <c r="FO59" s="157"/>
      <c r="FP59" s="157"/>
      <c r="FQ59" s="157"/>
      <c r="FR59" s="157"/>
      <c r="FS59" s="157"/>
      <c r="FT59" s="157"/>
      <c r="FU59" s="157"/>
      <c r="FV59" s="157"/>
      <c r="FW59" s="157"/>
      <c r="FX59" s="157"/>
      <c r="FY59" s="157"/>
      <c r="FZ59" s="157"/>
      <c r="GA59" s="157"/>
      <c r="GB59" s="157"/>
      <c r="GC59" s="157"/>
      <c r="GD59" s="157"/>
      <c r="GE59" s="157"/>
      <c r="GF59" s="157"/>
      <c r="GG59" s="157"/>
      <c r="GH59" s="157"/>
      <c r="GI59" s="157"/>
      <c r="GJ59" s="157"/>
      <c r="GK59" s="157"/>
      <c r="GL59" s="157"/>
      <c r="GM59" s="157"/>
      <c r="GN59" s="157"/>
      <c r="GO59" s="157"/>
      <c r="GP59" s="157"/>
      <c r="GQ59" s="157"/>
      <c r="GR59" s="157"/>
      <c r="GS59" s="157"/>
      <c r="GT59" s="157"/>
      <c r="GU59" s="157"/>
      <c r="GV59" s="157"/>
      <c r="GW59" s="157"/>
      <c r="GX59" s="157"/>
      <c r="GY59" s="157"/>
      <c r="GZ59" s="157"/>
      <c r="HA59" s="157"/>
      <c r="HB59" s="157"/>
      <c r="HC59" s="157"/>
      <c r="HD59" s="157"/>
      <c r="HE59" s="157"/>
      <c r="HF59" s="157"/>
      <c r="HG59" s="157"/>
      <c r="HH59" s="157"/>
      <c r="HI59" s="157"/>
      <c r="HJ59" s="157"/>
      <c r="HK59" s="157"/>
      <c r="HL59" s="157"/>
      <c r="HM59" s="157"/>
      <c r="HN59" s="157"/>
      <c r="HO59" s="157"/>
      <c r="HP59" s="157"/>
      <c r="HQ59" s="157"/>
      <c r="HR59" s="157"/>
      <c r="HS59" s="157"/>
      <c r="HT59" s="157"/>
      <c r="HU59" s="157"/>
      <c r="HV59" s="157"/>
      <c r="HW59" s="157"/>
      <c r="HX59" s="157"/>
      <c r="HY59" s="157"/>
      <c r="HZ59" s="157"/>
      <c r="IA59" s="157"/>
      <c r="IB59" s="157"/>
      <c r="IC59" s="157"/>
      <c r="ID59" s="157"/>
      <c r="IE59" s="157"/>
      <c r="IF59" s="157"/>
      <c r="IG59" s="157"/>
      <c r="IH59" s="157"/>
      <c r="II59" s="157"/>
      <c r="IJ59" s="157"/>
      <c r="IK59" s="157"/>
      <c r="IL59" s="157"/>
      <c r="IM59" s="157"/>
      <c r="IN59" s="157"/>
      <c r="IO59" s="157"/>
      <c r="IP59" s="157"/>
      <c r="IQ59" s="157"/>
      <c r="IR59" s="157"/>
      <c r="IS59" s="157"/>
      <c r="IT59" s="157"/>
      <c r="IU59" s="157"/>
    </row>
    <row r="60" spans="1:255" s="158" customFormat="1" ht="15" customHeight="1">
      <c r="A60" s="155"/>
      <c r="B60" s="148" t="s">
        <v>86</v>
      </c>
      <c r="C60" s="149" t="s">
        <v>70</v>
      </c>
      <c r="D60" s="148">
        <v>2</v>
      </c>
      <c r="E60" s="150" t="s">
        <v>87</v>
      </c>
      <c r="F60" s="146">
        <v>21820</v>
      </c>
      <c r="G60" s="146">
        <f t="shared" si="4"/>
        <v>43640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7"/>
      <c r="EH60" s="157"/>
      <c r="EI60" s="157"/>
      <c r="EJ60" s="157"/>
      <c r="EK60" s="157"/>
      <c r="EL60" s="157"/>
      <c r="EM60" s="157"/>
      <c r="EN60" s="157"/>
      <c r="EO60" s="157"/>
      <c r="EP60" s="157"/>
      <c r="EQ60" s="157"/>
      <c r="ER60" s="157"/>
      <c r="ES60" s="157"/>
      <c r="ET60" s="157"/>
      <c r="EU60" s="157"/>
      <c r="EV60" s="157"/>
      <c r="EW60" s="157"/>
      <c r="EX60" s="157"/>
      <c r="EY60" s="157"/>
      <c r="EZ60" s="157"/>
      <c r="FA60" s="157"/>
      <c r="FB60" s="157"/>
      <c r="FC60" s="157"/>
      <c r="FD60" s="157"/>
      <c r="FE60" s="157"/>
      <c r="FF60" s="157"/>
      <c r="FG60" s="157"/>
      <c r="FH60" s="157"/>
      <c r="FI60" s="157"/>
      <c r="FJ60" s="157"/>
      <c r="FK60" s="157"/>
      <c r="FL60" s="157"/>
      <c r="FM60" s="157"/>
      <c r="FN60" s="157"/>
      <c r="FO60" s="157"/>
      <c r="FP60" s="157"/>
      <c r="FQ60" s="157"/>
      <c r="FR60" s="157"/>
      <c r="FS60" s="157"/>
      <c r="FT60" s="157"/>
      <c r="FU60" s="157"/>
      <c r="FV60" s="157"/>
      <c r="FW60" s="157"/>
      <c r="FX60" s="157"/>
      <c r="FY60" s="157"/>
      <c r="FZ60" s="157"/>
      <c r="GA60" s="157"/>
      <c r="GB60" s="157"/>
      <c r="GC60" s="157"/>
      <c r="GD60" s="157"/>
      <c r="GE60" s="157"/>
      <c r="GF60" s="157"/>
      <c r="GG60" s="157"/>
      <c r="GH60" s="157"/>
      <c r="GI60" s="157"/>
      <c r="GJ60" s="157"/>
      <c r="GK60" s="157"/>
      <c r="GL60" s="157"/>
      <c r="GM60" s="157"/>
      <c r="GN60" s="157"/>
      <c r="GO60" s="157"/>
      <c r="GP60" s="157"/>
      <c r="GQ60" s="157"/>
      <c r="GR60" s="157"/>
      <c r="GS60" s="157"/>
      <c r="GT60" s="157"/>
      <c r="GU60" s="157"/>
      <c r="GV60" s="157"/>
      <c r="GW60" s="157"/>
      <c r="GX60" s="157"/>
      <c r="GY60" s="157"/>
      <c r="GZ60" s="157"/>
      <c r="HA60" s="157"/>
      <c r="HB60" s="157"/>
      <c r="HC60" s="157"/>
      <c r="HD60" s="157"/>
      <c r="HE60" s="157"/>
      <c r="HF60" s="157"/>
      <c r="HG60" s="157"/>
      <c r="HH60" s="157"/>
      <c r="HI60" s="157"/>
      <c r="HJ60" s="157"/>
      <c r="HK60" s="157"/>
      <c r="HL60" s="157"/>
      <c r="HM60" s="157"/>
      <c r="HN60" s="157"/>
      <c r="HO60" s="157"/>
      <c r="HP60" s="157"/>
      <c r="HQ60" s="157"/>
      <c r="HR60" s="157"/>
      <c r="HS60" s="157"/>
      <c r="HT60" s="157"/>
      <c r="HU60" s="157"/>
      <c r="HV60" s="157"/>
      <c r="HW60" s="157"/>
      <c r="HX60" s="157"/>
      <c r="HY60" s="157"/>
      <c r="HZ60" s="157"/>
      <c r="IA60" s="157"/>
      <c r="IB60" s="157"/>
      <c r="IC60" s="157"/>
      <c r="ID60" s="157"/>
      <c r="IE60" s="157"/>
      <c r="IF60" s="157"/>
      <c r="IG60" s="157"/>
      <c r="IH60" s="157"/>
      <c r="II60" s="157"/>
      <c r="IJ60" s="157"/>
      <c r="IK60" s="157"/>
      <c r="IL60" s="157"/>
      <c r="IM60" s="157"/>
      <c r="IN60" s="157"/>
      <c r="IO60" s="157"/>
      <c r="IP60" s="157"/>
      <c r="IQ60" s="157"/>
      <c r="IR60" s="157"/>
      <c r="IS60" s="157"/>
      <c r="IT60" s="157"/>
      <c r="IU60" s="157"/>
    </row>
    <row r="61" spans="1:255" s="158" customFormat="1" ht="15" customHeight="1">
      <c r="A61" s="155"/>
      <c r="B61" s="151" t="s">
        <v>88</v>
      </c>
      <c r="C61" s="149"/>
      <c r="D61" s="148"/>
      <c r="E61" s="150"/>
      <c r="F61" s="146"/>
      <c r="G61" s="148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57"/>
      <c r="EK61" s="157"/>
      <c r="EL61" s="157"/>
      <c r="EM61" s="157"/>
      <c r="EN61" s="157"/>
      <c r="EO61" s="157"/>
      <c r="EP61" s="157"/>
      <c r="EQ61" s="157"/>
      <c r="ER61" s="157"/>
      <c r="ES61" s="157"/>
      <c r="ET61" s="157"/>
      <c r="EU61" s="157"/>
      <c r="EV61" s="157"/>
      <c r="EW61" s="157"/>
      <c r="EX61" s="157"/>
      <c r="EY61" s="157"/>
      <c r="EZ61" s="157"/>
      <c r="FA61" s="157"/>
      <c r="FB61" s="157"/>
      <c r="FC61" s="157"/>
      <c r="FD61" s="157"/>
      <c r="FE61" s="157"/>
      <c r="FF61" s="157"/>
      <c r="FG61" s="157"/>
      <c r="FH61" s="157"/>
      <c r="FI61" s="157"/>
      <c r="FJ61" s="157"/>
      <c r="FK61" s="157"/>
      <c r="FL61" s="157"/>
      <c r="FM61" s="157"/>
      <c r="FN61" s="157"/>
      <c r="FO61" s="157"/>
      <c r="FP61" s="157"/>
      <c r="FQ61" s="157"/>
      <c r="FR61" s="157"/>
      <c r="FS61" s="157"/>
      <c r="FT61" s="157"/>
      <c r="FU61" s="157"/>
      <c r="FV61" s="157"/>
      <c r="FW61" s="157"/>
      <c r="FX61" s="157"/>
      <c r="FY61" s="157"/>
      <c r="FZ61" s="157"/>
      <c r="GA61" s="157"/>
      <c r="GB61" s="157"/>
      <c r="GC61" s="157"/>
      <c r="GD61" s="157"/>
      <c r="GE61" s="157"/>
      <c r="GF61" s="157"/>
      <c r="GG61" s="157"/>
      <c r="GH61" s="157"/>
      <c r="GI61" s="157"/>
      <c r="GJ61" s="157"/>
      <c r="GK61" s="157"/>
      <c r="GL61" s="157"/>
      <c r="GM61" s="157"/>
      <c r="GN61" s="157"/>
      <c r="GO61" s="157"/>
      <c r="GP61" s="157"/>
      <c r="GQ61" s="157"/>
      <c r="GR61" s="157"/>
      <c r="GS61" s="157"/>
      <c r="GT61" s="157"/>
      <c r="GU61" s="157"/>
      <c r="GV61" s="157"/>
      <c r="GW61" s="157"/>
      <c r="GX61" s="157"/>
      <c r="GY61" s="157"/>
      <c r="GZ61" s="157"/>
      <c r="HA61" s="157"/>
      <c r="HB61" s="157"/>
      <c r="HC61" s="157"/>
      <c r="HD61" s="157"/>
      <c r="HE61" s="157"/>
      <c r="HF61" s="157"/>
      <c r="HG61" s="157"/>
      <c r="HH61" s="157"/>
      <c r="HI61" s="157"/>
      <c r="HJ61" s="157"/>
      <c r="HK61" s="157"/>
      <c r="HL61" s="157"/>
      <c r="HM61" s="157"/>
      <c r="HN61" s="157"/>
      <c r="HO61" s="157"/>
      <c r="HP61" s="157"/>
      <c r="HQ61" s="157"/>
      <c r="HR61" s="157"/>
      <c r="HS61" s="157"/>
      <c r="HT61" s="157"/>
      <c r="HU61" s="157"/>
      <c r="HV61" s="157"/>
      <c r="HW61" s="157"/>
      <c r="HX61" s="157"/>
      <c r="HY61" s="157"/>
      <c r="HZ61" s="157"/>
      <c r="IA61" s="157"/>
      <c r="IB61" s="157"/>
      <c r="IC61" s="157"/>
      <c r="ID61" s="157"/>
      <c r="IE61" s="157"/>
      <c r="IF61" s="157"/>
      <c r="IG61" s="157"/>
      <c r="IH61" s="157"/>
      <c r="II61" s="157"/>
      <c r="IJ61" s="157"/>
      <c r="IK61" s="157"/>
      <c r="IL61" s="157"/>
      <c r="IM61" s="157"/>
      <c r="IN61" s="157"/>
      <c r="IO61" s="157"/>
      <c r="IP61" s="157"/>
      <c r="IQ61" s="157"/>
      <c r="IR61" s="157"/>
      <c r="IS61" s="157"/>
      <c r="IT61" s="157"/>
      <c r="IU61" s="157"/>
    </row>
    <row r="62" spans="1:255" s="158" customFormat="1" ht="15" customHeight="1">
      <c r="A62" s="155"/>
      <c r="B62" s="148" t="s">
        <v>89</v>
      </c>
      <c r="C62" s="149" t="s">
        <v>70</v>
      </c>
      <c r="D62" s="148">
        <v>2</v>
      </c>
      <c r="E62" s="150" t="s">
        <v>90</v>
      </c>
      <c r="F62" s="146">
        <v>5833</v>
      </c>
      <c r="G62" s="146">
        <f t="shared" si="4"/>
        <v>11666</v>
      </c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  <c r="BZ62" s="157"/>
      <c r="CA62" s="157"/>
      <c r="CB62" s="157"/>
      <c r="CC62" s="157"/>
      <c r="CD62" s="157"/>
      <c r="CE62" s="157"/>
      <c r="CF62" s="157"/>
      <c r="CG62" s="157"/>
      <c r="CH62" s="157"/>
      <c r="CI62" s="157"/>
      <c r="CJ62" s="157"/>
      <c r="CK62" s="157"/>
      <c r="CL62" s="157"/>
      <c r="CM62" s="157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7"/>
      <c r="EK62" s="157"/>
      <c r="EL62" s="157"/>
      <c r="EM62" s="157"/>
      <c r="EN62" s="157"/>
      <c r="EO62" s="157"/>
      <c r="EP62" s="157"/>
      <c r="EQ62" s="157"/>
      <c r="ER62" s="157"/>
      <c r="ES62" s="157"/>
      <c r="ET62" s="157"/>
      <c r="EU62" s="157"/>
      <c r="EV62" s="157"/>
      <c r="EW62" s="157"/>
      <c r="EX62" s="157"/>
      <c r="EY62" s="157"/>
      <c r="EZ62" s="157"/>
      <c r="FA62" s="157"/>
      <c r="FB62" s="157"/>
      <c r="FC62" s="157"/>
      <c r="FD62" s="157"/>
      <c r="FE62" s="157"/>
      <c r="FF62" s="157"/>
      <c r="FG62" s="157"/>
      <c r="FH62" s="157"/>
      <c r="FI62" s="157"/>
      <c r="FJ62" s="157"/>
      <c r="FK62" s="157"/>
      <c r="FL62" s="157"/>
      <c r="FM62" s="157"/>
      <c r="FN62" s="157"/>
      <c r="FO62" s="157"/>
      <c r="FP62" s="157"/>
      <c r="FQ62" s="157"/>
      <c r="FR62" s="157"/>
      <c r="FS62" s="157"/>
      <c r="FT62" s="157"/>
      <c r="FU62" s="157"/>
      <c r="FV62" s="157"/>
      <c r="FW62" s="157"/>
      <c r="FX62" s="157"/>
      <c r="FY62" s="157"/>
      <c r="FZ62" s="157"/>
      <c r="GA62" s="157"/>
      <c r="GB62" s="157"/>
      <c r="GC62" s="157"/>
      <c r="GD62" s="157"/>
      <c r="GE62" s="157"/>
      <c r="GF62" s="157"/>
      <c r="GG62" s="157"/>
      <c r="GH62" s="157"/>
      <c r="GI62" s="157"/>
      <c r="GJ62" s="157"/>
      <c r="GK62" s="157"/>
      <c r="GL62" s="157"/>
      <c r="GM62" s="157"/>
      <c r="GN62" s="157"/>
      <c r="GO62" s="157"/>
      <c r="GP62" s="157"/>
      <c r="GQ62" s="157"/>
      <c r="GR62" s="157"/>
      <c r="GS62" s="157"/>
      <c r="GT62" s="157"/>
      <c r="GU62" s="157"/>
      <c r="GV62" s="157"/>
      <c r="GW62" s="157"/>
      <c r="GX62" s="157"/>
      <c r="GY62" s="157"/>
      <c r="GZ62" s="157"/>
      <c r="HA62" s="157"/>
      <c r="HB62" s="157"/>
      <c r="HC62" s="157"/>
      <c r="HD62" s="157"/>
      <c r="HE62" s="157"/>
      <c r="HF62" s="157"/>
      <c r="HG62" s="157"/>
      <c r="HH62" s="157"/>
      <c r="HI62" s="157"/>
      <c r="HJ62" s="157"/>
      <c r="HK62" s="157"/>
      <c r="HL62" s="157"/>
      <c r="HM62" s="157"/>
      <c r="HN62" s="157"/>
      <c r="HO62" s="157"/>
      <c r="HP62" s="157"/>
      <c r="HQ62" s="157"/>
      <c r="HR62" s="157"/>
      <c r="HS62" s="157"/>
      <c r="HT62" s="157"/>
      <c r="HU62" s="157"/>
      <c r="HV62" s="157"/>
      <c r="HW62" s="157"/>
      <c r="HX62" s="157"/>
      <c r="HY62" s="157"/>
      <c r="HZ62" s="157"/>
      <c r="IA62" s="157"/>
      <c r="IB62" s="157"/>
      <c r="IC62" s="157"/>
      <c r="ID62" s="157"/>
      <c r="IE62" s="157"/>
      <c r="IF62" s="157"/>
      <c r="IG62" s="157"/>
      <c r="IH62" s="157"/>
      <c r="II62" s="157"/>
      <c r="IJ62" s="157"/>
      <c r="IK62" s="157"/>
      <c r="IL62" s="157"/>
      <c r="IM62" s="157"/>
      <c r="IN62" s="157"/>
      <c r="IO62" s="157"/>
      <c r="IP62" s="157"/>
      <c r="IQ62" s="157"/>
      <c r="IR62" s="157"/>
      <c r="IS62" s="157"/>
      <c r="IT62" s="157"/>
      <c r="IU62" s="157"/>
    </row>
    <row r="63" spans="1:255" s="158" customFormat="1" ht="15" customHeight="1">
      <c r="A63" s="155"/>
      <c r="B63" s="159" t="s">
        <v>91</v>
      </c>
      <c r="C63" s="152"/>
      <c r="D63" s="153"/>
      <c r="E63" s="142"/>
      <c r="F63" s="146"/>
      <c r="G63" s="146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57"/>
      <c r="CI63" s="157"/>
      <c r="CJ63" s="157"/>
      <c r="CK63" s="157"/>
      <c r="CL63" s="157"/>
      <c r="CM63" s="157"/>
      <c r="CN63" s="157"/>
      <c r="CO63" s="157"/>
      <c r="CP63" s="157"/>
      <c r="CQ63" s="157"/>
      <c r="CR63" s="157"/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7"/>
      <c r="DH63" s="157"/>
      <c r="DI63" s="157"/>
      <c r="DJ63" s="157"/>
      <c r="DK63" s="157"/>
      <c r="DL63" s="157"/>
      <c r="DM63" s="157"/>
      <c r="DN63" s="157"/>
      <c r="DO63" s="157"/>
      <c r="DP63" s="157"/>
      <c r="DQ63" s="157"/>
      <c r="DR63" s="157"/>
      <c r="DS63" s="157"/>
      <c r="DT63" s="157"/>
      <c r="DU63" s="157"/>
      <c r="DV63" s="157"/>
      <c r="DW63" s="157"/>
      <c r="DX63" s="157"/>
      <c r="DY63" s="157"/>
      <c r="DZ63" s="157"/>
      <c r="EA63" s="157"/>
      <c r="EB63" s="157"/>
      <c r="EC63" s="157"/>
      <c r="ED63" s="157"/>
      <c r="EE63" s="157"/>
      <c r="EF63" s="157"/>
      <c r="EG63" s="157"/>
      <c r="EH63" s="157"/>
      <c r="EI63" s="157"/>
      <c r="EJ63" s="157"/>
      <c r="EK63" s="157"/>
      <c r="EL63" s="157"/>
      <c r="EM63" s="157"/>
      <c r="EN63" s="157"/>
      <c r="EO63" s="157"/>
      <c r="EP63" s="157"/>
      <c r="EQ63" s="157"/>
      <c r="ER63" s="157"/>
      <c r="ES63" s="157"/>
      <c r="ET63" s="157"/>
      <c r="EU63" s="157"/>
      <c r="EV63" s="157"/>
      <c r="EW63" s="157"/>
      <c r="EX63" s="157"/>
      <c r="EY63" s="157"/>
      <c r="EZ63" s="157"/>
      <c r="FA63" s="157"/>
      <c r="FB63" s="157"/>
      <c r="FC63" s="157"/>
      <c r="FD63" s="157"/>
      <c r="FE63" s="157"/>
      <c r="FF63" s="157"/>
      <c r="FG63" s="157"/>
      <c r="FH63" s="157"/>
      <c r="FI63" s="157"/>
      <c r="FJ63" s="157"/>
      <c r="FK63" s="157"/>
      <c r="FL63" s="157"/>
      <c r="FM63" s="157"/>
      <c r="FN63" s="157"/>
      <c r="FO63" s="157"/>
      <c r="FP63" s="157"/>
      <c r="FQ63" s="157"/>
      <c r="FR63" s="157"/>
      <c r="FS63" s="157"/>
      <c r="FT63" s="157"/>
      <c r="FU63" s="157"/>
      <c r="FV63" s="157"/>
      <c r="FW63" s="157"/>
      <c r="FX63" s="157"/>
      <c r="FY63" s="157"/>
      <c r="FZ63" s="157"/>
      <c r="GA63" s="157"/>
      <c r="GB63" s="157"/>
      <c r="GC63" s="157"/>
      <c r="GD63" s="157"/>
      <c r="GE63" s="157"/>
      <c r="GF63" s="157"/>
      <c r="GG63" s="157"/>
      <c r="GH63" s="157"/>
      <c r="GI63" s="157"/>
      <c r="GJ63" s="157"/>
      <c r="GK63" s="157"/>
      <c r="GL63" s="157"/>
      <c r="GM63" s="157"/>
      <c r="GN63" s="157"/>
      <c r="GO63" s="157"/>
      <c r="GP63" s="157"/>
      <c r="GQ63" s="157"/>
      <c r="GR63" s="157"/>
      <c r="GS63" s="157"/>
      <c r="GT63" s="157"/>
      <c r="GU63" s="157"/>
      <c r="GV63" s="157"/>
      <c r="GW63" s="157"/>
      <c r="GX63" s="157"/>
      <c r="GY63" s="157"/>
      <c r="GZ63" s="157"/>
      <c r="HA63" s="157"/>
      <c r="HB63" s="157"/>
      <c r="HC63" s="157"/>
      <c r="HD63" s="157"/>
      <c r="HE63" s="157"/>
      <c r="HF63" s="157"/>
      <c r="HG63" s="157"/>
      <c r="HH63" s="157"/>
      <c r="HI63" s="157"/>
      <c r="HJ63" s="157"/>
      <c r="HK63" s="157"/>
      <c r="HL63" s="157"/>
      <c r="HM63" s="157"/>
      <c r="HN63" s="157"/>
      <c r="HO63" s="157"/>
      <c r="HP63" s="157"/>
      <c r="HQ63" s="157"/>
      <c r="HR63" s="157"/>
      <c r="HS63" s="157"/>
      <c r="HT63" s="157"/>
      <c r="HU63" s="157"/>
      <c r="HV63" s="157"/>
      <c r="HW63" s="157"/>
      <c r="HX63" s="157"/>
      <c r="HY63" s="157"/>
      <c r="HZ63" s="157"/>
      <c r="IA63" s="157"/>
      <c r="IB63" s="157"/>
      <c r="IC63" s="157"/>
      <c r="ID63" s="157"/>
      <c r="IE63" s="157"/>
      <c r="IF63" s="157"/>
      <c r="IG63" s="157"/>
      <c r="IH63" s="157"/>
      <c r="II63" s="157"/>
      <c r="IJ63" s="157"/>
      <c r="IK63" s="157"/>
      <c r="IL63" s="157"/>
      <c r="IM63" s="157"/>
      <c r="IN63" s="157"/>
      <c r="IO63" s="157"/>
      <c r="IP63" s="157"/>
      <c r="IQ63" s="157"/>
      <c r="IR63" s="157"/>
      <c r="IS63" s="157"/>
      <c r="IT63" s="157"/>
      <c r="IU63" s="157"/>
    </row>
    <row r="64" spans="1:255" s="158" customFormat="1" ht="15" customHeight="1">
      <c r="A64" s="155"/>
      <c r="B64" s="143" t="s">
        <v>92</v>
      </c>
      <c r="C64" s="144" t="s">
        <v>70</v>
      </c>
      <c r="D64" s="154">
        <v>2</v>
      </c>
      <c r="E64" s="142" t="s">
        <v>76</v>
      </c>
      <c r="F64" s="146">
        <v>8722</v>
      </c>
      <c r="G64" s="146">
        <f t="shared" si="4"/>
        <v>17444</v>
      </c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7"/>
      <c r="CK64" s="157"/>
      <c r="CL64" s="157"/>
      <c r="CM64" s="157"/>
      <c r="CN64" s="157"/>
      <c r="CO64" s="157"/>
      <c r="CP64" s="157"/>
      <c r="CQ64" s="157"/>
      <c r="CR64" s="157"/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  <c r="DI64" s="157"/>
      <c r="DJ64" s="157"/>
      <c r="DK64" s="157"/>
      <c r="DL64" s="157"/>
      <c r="DM64" s="157"/>
      <c r="DN64" s="157"/>
      <c r="DO64" s="157"/>
      <c r="DP64" s="157"/>
      <c r="DQ64" s="157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7"/>
      <c r="EH64" s="157"/>
      <c r="EI64" s="157"/>
      <c r="EJ64" s="157"/>
      <c r="EK64" s="157"/>
      <c r="EL64" s="157"/>
      <c r="EM64" s="157"/>
      <c r="EN64" s="157"/>
      <c r="EO64" s="157"/>
      <c r="EP64" s="157"/>
      <c r="EQ64" s="157"/>
      <c r="ER64" s="157"/>
      <c r="ES64" s="157"/>
      <c r="ET64" s="157"/>
      <c r="EU64" s="157"/>
      <c r="EV64" s="157"/>
      <c r="EW64" s="157"/>
      <c r="EX64" s="157"/>
      <c r="EY64" s="157"/>
      <c r="EZ64" s="157"/>
      <c r="FA64" s="157"/>
      <c r="FB64" s="157"/>
      <c r="FC64" s="157"/>
      <c r="FD64" s="157"/>
      <c r="FE64" s="157"/>
      <c r="FF64" s="157"/>
      <c r="FG64" s="157"/>
      <c r="FH64" s="157"/>
      <c r="FI64" s="157"/>
      <c r="FJ64" s="157"/>
      <c r="FK64" s="157"/>
      <c r="FL64" s="157"/>
      <c r="FM64" s="157"/>
      <c r="FN64" s="157"/>
      <c r="FO64" s="157"/>
      <c r="FP64" s="157"/>
      <c r="FQ64" s="157"/>
      <c r="FR64" s="157"/>
      <c r="FS64" s="157"/>
      <c r="FT64" s="157"/>
      <c r="FU64" s="157"/>
      <c r="FV64" s="157"/>
      <c r="FW64" s="157"/>
      <c r="FX64" s="157"/>
      <c r="FY64" s="157"/>
      <c r="FZ64" s="157"/>
      <c r="GA64" s="157"/>
      <c r="GB64" s="157"/>
      <c r="GC64" s="157"/>
      <c r="GD64" s="157"/>
      <c r="GE64" s="157"/>
      <c r="GF64" s="157"/>
      <c r="GG64" s="157"/>
      <c r="GH64" s="157"/>
      <c r="GI64" s="157"/>
      <c r="GJ64" s="157"/>
      <c r="GK64" s="157"/>
      <c r="GL64" s="157"/>
      <c r="GM64" s="157"/>
      <c r="GN64" s="157"/>
      <c r="GO64" s="157"/>
      <c r="GP64" s="157"/>
      <c r="GQ64" s="157"/>
      <c r="GR64" s="157"/>
      <c r="GS64" s="157"/>
      <c r="GT64" s="157"/>
      <c r="GU64" s="157"/>
      <c r="GV64" s="157"/>
      <c r="GW64" s="157"/>
      <c r="GX64" s="157"/>
      <c r="GY64" s="157"/>
      <c r="GZ64" s="157"/>
      <c r="HA64" s="157"/>
      <c r="HB64" s="157"/>
      <c r="HC64" s="157"/>
      <c r="HD64" s="157"/>
      <c r="HE64" s="157"/>
      <c r="HF64" s="157"/>
      <c r="HG64" s="157"/>
      <c r="HH64" s="157"/>
      <c r="HI64" s="157"/>
      <c r="HJ64" s="157"/>
      <c r="HK64" s="157"/>
      <c r="HL64" s="157"/>
      <c r="HM64" s="157"/>
      <c r="HN64" s="157"/>
      <c r="HO64" s="157"/>
      <c r="HP64" s="157"/>
      <c r="HQ64" s="157"/>
      <c r="HR64" s="157"/>
      <c r="HS64" s="157"/>
      <c r="HT64" s="157"/>
      <c r="HU64" s="157"/>
      <c r="HV64" s="157"/>
      <c r="HW64" s="157"/>
      <c r="HX64" s="157"/>
      <c r="HY64" s="157"/>
      <c r="HZ64" s="157"/>
      <c r="IA64" s="157"/>
      <c r="IB64" s="157"/>
      <c r="IC64" s="157"/>
      <c r="ID64" s="157"/>
      <c r="IE64" s="157"/>
      <c r="IF64" s="157"/>
      <c r="IG64" s="157"/>
      <c r="IH64" s="157"/>
      <c r="II64" s="157"/>
      <c r="IJ64" s="157"/>
      <c r="IK64" s="157"/>
      <c r="IL64" s="157"/>
      <c r="IM64" s="157"/>
      <c r="IN64" s="157"/>
      <c r="IO64" s="157"/>
      <c r="IP64" s="157"/>
      <c r="IQ64" s="157"/>
      <c r="IR64" s="157"/>
      <c r="IS64" s="157"/>
      <c r="IT64" s="157"/>
      <c r="IU64" s="157"/>
    </row>
    <row r="65" spans="1:255" s="158" customFormat="1" ht="15" customHeight="1">
      <c r="A65" s="160"/>
      <c r="B65" s="143" t="s">
        <v>93</v>
      </c>
      <c r="C65" s="144" t="s">
        <v>94</v>
      </c>
      <c r="D65" s="154">
        <v>120</v>
      </c>
      <c r="E65" s="142" t="s">
        <v>63</v>
      </c>
      <c r="F65" s="146">
        <v>13333</v>
      </c>
      <c r="G65" s="146">
        <f t="shared" si="4"/>
        <v>1599960</v>
      </c>
      <c r="H65" s="157"/>
      <c r="I65" s="157"/>
      <c r="J65" s="157"/>
      <c r="K65" s="161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  <c r="CJ65" s="157"/>
      <c r="CK65" s="157"/>
      <c r="CL65" s="157"/>
      <c r="CM65" s="157"/>
      <c r="CN65" s="157"/>
      <c r="CO65" s="157"/>
      <c r="CP65" s="157"/>
      <c r="CQ65" s="157"/>
      <c r="CR65" s="157"/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7"/>
      <c r="DH65" s="157"/>
      <c r="DI65" s="157"/>
      <c r="DJ65" s="157"/>
      <c r="DK65" s="157"/>
      <c r="DL65" s="157"/>
      <c r="DM65" s="157"/>
      <c r="DN65" s="157"/>
      <c r="DO65" s="157"/>
      <c r="DP65" s="157"/>
      <c r="DQ65" s="157"/>
      <c r="DR65" s="157"/>
      <c r="DS65" s="157"/>
      <c r="DT65" s="157"/>
      <c r="DU65" s="157"/>
      <c r="DV65" s="157"/>
      <c r="DW65" s="157"/>
      <c r="DX65" s="157"/>
      <c r="DY65" s="157"/>
      <c r="DZ65" s="157"/>
      <c r="EA65" s="157"/>
      <c r="EB65" s="157"/>
      <c r="EC65" s="157"/>
      <c r="ED65" s="157"/>
      <c r="EE65" s="157"/>
      <c r="EF65" s="157"/>
      <c r="EG65" s="157"/>
      <c r="EH65" s="157"/>
      <c r="EI65" s="157"/>
      <c r="EJ65" s="157"/>
      <c r="EK65" s="157"/>
      <c r="EL65" s="157"/>
      <c r="EM65" s="157"/>
      <c r="EN65" s="157"/>
      <c r="EO65" s="157"/>
      <c r="EP65" s="157"/>
      <c r="EQ65" s="157"/>
      <c r="ER65" s="157"/>
      <c r="ES65" s="157"/>
      <c r="ET65" s="157"/>
      <c r="EU65" s="157"/>
      <c r="EV65" s="157"/>
      <c r="EW65" s="157"/>
      <c r="EX65" s="157"/>
      <c r="EY65" s="157"/>
      <c r="EZ65" s="157"/>
      <c r="FA65" s="157"/>
      <c r="FB65" s="157"/>
      <c r="FC65" s="157"/>
      <c r="FD65" s="157"/>
      <c r="FE65" s="157"/>
      <c r="FF65" s="157"/>
      <c r="FG65" s="157"/>
      <c r="FH65" s="157"/>
      <c r="FI65" s="157"/>
      <c r="FJ65" s="157"/>
      <c r="FK65" s="157"/>
      <c r="FL65" s="157"/>
      <c r="FM65" s="157"/>
      <c r="FN65" s="157"/>
      <c r="FO65" s="157"/>
      <c r="FP65" s="157"/>
      <c r="FQ65" s="157"/>
      <c r="FR65" s="157"/>
      <c r="FS65" s="157"/>
      <c r="FT65" s="157"/>
      <c r="FU65" s="157"/>
      <c r="FV65" s="157"/>
      <c r="FW65" s="157"/>
      <c r="FX65" s="157"/>
      <c r="FY65" s="157"/>
      <c r="FZ65" s="157"/>
      <c r="GA65" s="157"/>
      <c r="GB65" s="157"/>
      <c r="GC65" s="157"/>
      <c r="GD65" s="157"/>
      <c r="GE65" s="157"/>
      <c r="GF65" s="157"/>
      <c r="GG65" s="157"/>
      <c r="GH65" s="157"/>
      <c r="GI65" s="157"/>
      <c r="GJ65" s="157"/>
      <c r="GK65" s="157"/>
      <c r="GL65" s="157"/>
      <c r="GM65" s="157"/>
      <c r="GN65" s="157"/>
      <c r="GO65" s="157"/>
      <c r="GP65" s="157"/>
      <c r="GQ65" s="157"/>
      <c r="GR65" s="157"/>
      <c r="GS65" s="157"/>
      <c r="GT65" s="157"/>
      <c r="GU65" s="157"/>
      <c r="GV65" s="157"/>
      <c r="GW65" s="157"/>
      <c r="GX65" s="157"/>
      <c r="GY65" s="157"/>
      <c r="GZ65" s="157"/>
      <c r="HA65" s="157"/>
      <c r="HB65" s="157"/>
      <c r="HC65" s="157"/>
      <c r="HD65" s="157"/>
      <c r="HE65" s="157"/>
      <c r="HF65" s="157"/>
      <c r="HG65" s="157"/>
      <c r="HH65" s="157"/>
      <c r="HI65" s="157"/>
      <c r="HJ65" s="157"/>
      <c r="HK65" s="157"/>
      <c r="HL65" s="157"/>
      <c r="HM65" s="157"/>
      <c r="HN65" s="157"/>
      <c r="HO65" s="157"/>
      <c r="HP65" s="157"/>
      <c r="HQ65" s="157"/>
      <c r="HR65" s="157"/>
      <c r="HS65" s="157"/>
      <c r="HT65" s="157"/>
      <c r="HU65" s="157"/>
      <c r="HV65" s="157"/>
      <c r="HW65" s="157"/>
      <c r="HX65" s="157"/>
      <c r="HY65" s="157"/>
      <c r="HZ65" s="157"/>
      <c r="IA65" s="157"/>
      <c r="IB65" s="157"/>
      <c r="IC65" s="157"/>
      <c r="ID65" s="157"/>
      <c r="IE65" s="157"/>
      <c r="IF65" s="157"/>
      <c r="IG65" s="157"/>
      <c r="IH65" s="157"/>
      <c r="II65" s="157"/>
      <c r="IJ65" s="157"/>
      <c r="IK65" s="157"/>
      <c r="IL65" s="157"/>
      <c r="IM65" s="157"/>
      <c r="IN65" s="157"/>
      <c r="IO65" s="157"/>
      <c r="IP65" s="157"/>
      <c r="IQ65" s="157"/>
      <c r="IR65" s="157"/>
      <c r="IS65" s="157"/>
      <c r="IT65" s="157"/>
      <c r="IU65" s="157"/>
    </row>
    <row r="66" spans="1:255" s="158" customFormat="1" ht="15" customHeight="1">
      <c r="A66" s="155"/>
      <c r="B66" s="58" t="s">
        <v>95</v>
      </c>
      <c r="C66" s="59"/>
      <c r="D66" s="59"/>
      <c r="E66" s="59"/>
      <c r="F66" s="60"/>
      <c r="G66" s="61">
        <f>SUM(G44:G65)</f>
        <v>3096890.5</v>
      </c>
      <c r="H66" s="157"/>
      <c r="I66" s="157"/>
      <c r="J66" s="157"/>
      <c r="K66" s="161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  <c r="CN66" s="157"/>
      <c r="CO66" s="157"/>
      <c r="CP66" s="157"/>
      <c r="CQ66" s="157"/>
      <c r="CR66" s="157"/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  <c r="DI66" s="157"/>
      <c r="DJ66" s="157"/>
      <c r="DK66" s="157"/>
      <c r="DL66" s="157"/>
      <c r="DM66" s="157"/>
      <c r="DN66" s="157"/>
      <c r="DO66" s="157"/>
      <c r="DP66" s="157"/>
      <c r="DQ66" s="157"/>
      <c r="DR66" s="157"/>
      <c r="DS66" s="157"/>
      <c r="DT66" s="157"/>
      <c r="DU66" s="157"/>
      <c r="DV66" s="157"/>
      <c r="DW66" s="157"/>
      <c r="DX66" s="157"/>
      <c r="DY66" s="157"/>
      <c r="DZ66" s="157"/>
      <c r="EA66" s="157"/>
      <c r="EB66" s="157"/>
      <c r="EC66" s="157"/>
      <c r="ED66" s="157"/>
      <c r="EE66" s="157"/>
      <c r="EF66" s="157"/>
      <c r="EG66" s="157"/>
      <c r="EH66" s="157"/>
      <c r="EI66" s="157"/>
      <c r="EJ66" s="157"/>
      <c r="EK66" s="157"/>
      <c r="EL66" s="157"/>
      <c r="EM66" s="157"/>
      <c r="EN66" s="157"/>
      <c r="EO66" s="157"/>
      <c r="EP66" s="157"/>
      <c r="EQ66" s="157"/>
      <c r="ER66" s="157"/>
      <c r="ES66" s="157"/>
      <c r="ET66" s="157"/>
      <c r="EU66" s="157"/>
      <c r="EV66" s="157"/>
      <c r="EW66" s="157"/>
      <c r="EX66" s="157"/>
      <c r="EY66" s="157"/>
      <c r="EZ66" s="157"/>
      <c r="FA66" s="157"/>
      <c r="FB66" s="157"/>
      <c r="FC66" s="157"/>
      <c r="FD66" s="157"/>
      <c r="FE66" s="157"/>
      <c r="FF66" s="157"/>
      <c r="FG66" s="157"/>
      <c r="FH66" s="157"/>
      <c r="FI66" s="157"/>
      <c r="FJ66" s="157"/>
      <c r="FK66" s="157"/>
      <c r="FL66" s="157"/>
      <c r="FM66" s="157"/>
      <c r="FN66" s="157"/>
      <c r="FO66" s="157"/>
      <c r="FP66" s="157"/>
      <c r="FQ66" s="157"/>
      <c r="FR66" s="157"/>
      <c r="FS66" s="157"/>
      <c r="FT66" s="157"/>
      <c r="FU66" s="157"/>
      <c r="FV66" s="157"/>
      <c r="FW66" s="157"/>
      <c r="FX66" s="157"/>
      <c r="FY66" s="157"/>
      <c r="FZ66" s="157"/>
      <c r="GA66" s="157"/>
      <c r="GB66" s="157"/>
      <c r="GC66" s="157"/>
      <c r="GD66" s="157"/>
      <c r="GE66" s="157"/>
      <c r="GF66" s="157"/>
      <c r="GG66" s="157"/>
      <c r="GH66" s="157"/>
      <c r="GI66" s="157"/>
      <c r="GJ66" s="157"/>
      <c r="GK66" s="157"/>
      <c r="GL66" s="157"/>
      <c r="GM66" s="157"/>
      <c r="GN66" s="157"/>
      <c r="GO66" s="157"/>
      <c r="GP66" s="157"/>
      <c r="GQ66" s="157"/>
      <c r="GR66" s="157"/>
      <c r="GS66" s="157"/>
      <c r="GT66" s="157"/>
      <c r="GU66" s="157"/>
      <c r="GV66" s="157"/>
      <c r="GW66" s="157"/>
      <c r="GX66" s="157"/>
      <c r="GY66" s="157"/>
      <c r="GZ66" s="157"/>
      <c r="HA66" s="157"/>
      <c r="HB66" s="157"/>
      <c r="HC66" s="157"/>
      <c r="HD66" s="157"/>
      <c r="HE66" s="157"/>
      <c r="HF66" s="157"/>
      <c r="HG66" s="157"/>
      <c r="HH66" s="157"/>
      <c r="HI66" s="157"/>
      <c r="HJ66" s="157"/>
      <c r="HK66" s="157"/>
      <c r="HL66" s="157"/>
      <c r="HM66" s="157"/>
      <c r="HN66" s="157"/>
      <c r="HO66" s="157"/>
      <c r="HP66" s="157"/>
      <c r="HQ66" s="157"/>
      <c r="HR66" s="157"/>
      <c r="HS66" s="157"/>
      <c r="HT66" s="157"/>
      <c r="HU66" s="157"/>
      <c r="HV66" s="157"/>
      <c r="HW66" s="157"/>
      <c r="HX66" s="157"/>
      <c r="HY66" s="157"/>
      <c r="HZ66" s="157"/>
      <c r="IA66" s="157"/>
      <c r="IB66" s="157"/>
      <c r="IC66" s="157"/>
      <c r="ID66" s="157"/>
      <c r="IE66" s="157"/>
      <c r="IF66" s="157"/>
      <c r="IG66" s="157"/>
      <c r="IH66" s="157"/>
      <c r="II66" s="157"/>
      <c r="IJ66" s="157"/>
      <c r="IK66" s="157"/>
      <c r="IL66" s="157"/>
      <c r="IM66" s="157"/>
      <c r="IN66" s="157"/>
      <c r="IO66" s="157"/>
      <c r="IP66" s="157"/>
      <c r="IQ66" s="157"/>
      <c r="IR66" s="157"/>
      <c r="IS66" s="157"/>
      <c r="IT66" s="157"/>
      <c r="IU66" s="157"/>
    </row>
    <row r="67" spans="1:255" ht="12.75" customHeight="1">
      <c r="A67" s="21"/>
      <c r="B67" s="46"/>
      <c r="C67" s="47"/>
      <c r="D67" s="47"/>
      <c r="E67" s="62"/>
      <c r="F67" s="48"/>
      <c r="G67" s="48"/>
    </row>
    <row r="68" spans="1:255" ht="12.75" customHeight="1">
      <c r="A68" s="21"/>
      <c r="B68" s="35" t="s">
        <v>91</v>
      </c>
      <c r="C68" s="36"/>
      <c r="D68" s="37"/>
      <c r="E68" s="37"/>
      <c r="F68" s="38"/>
      <c r="G68" s="38"/>
    </row>
    <row r="69" spans="1:255" ht="24">
      <c r="A69" s="21"/>
      <c r="B69" s="49" t="s">
        <v>96</v>
      </c>
      <c r="C69" s="50" t="s">
        <v>58</v>
      </c>
      <c r="D69" s="50" t="s">
        <v>59</v>
      </c>
      <c r="E69" s="49" t="s">
        <v>29</v>
      </c>
      <c r="F69" s="50" t="s">
        <v>30</v>
      </c>
      <c r="G69" s="49" t="s">
        <v>31</v>
      </c>
    </row>
    <row r="70" spans="1:255" ht="12.75" customHeight="1">
      <c r="A70" s="21"/>
      <c r="B70" s="10"/>
      <c r="C70" s="55"/>
      <c r="D70" s="56"/>
      <c r="E70" s="29"/>
      <c r="F70" s="63"/>
      <c r="G70" s="56"/>
    </row>
    <row r="71" spans="1:255" ht="12.75" customHeight="1">
      <c r="A71" s="21"/>
      <c r="B71" s="64" t="s">
        <v>97</v>
      </c>
      <c r="C71" s="57"/>
      <c r="D71" s="56"/>
      <c r="E71" s="65"/>
      <c r="F71" s="63"/>
      <c r="G71" s="56"/>
    </row>
    <row r="72" spans="1:255" ht="12.75" customHeight="1">
      <c r="A72" s="21"/>
      <c r="B72" s="66" t="s">
        <v>98</v>
      </c>
      <c r="C72" s="67"/>
      <c r="D72" s="67"/>
      <c r="E72" s="67"/>
      <c r="F72" s="68"/>
      <c r="G72" s="69">
        <f>SUM(G70)</f>
        <v>0</v>
      </c>
    </row>
    <row r="73" spans="1:255" ht="12.75" customHeight="1">
      <c r="A73" s="21"/>
      <c r="B73" s="85"/>
      <c r="C73" s="85"/>
      <c r="D73" s="85"/>
      <c r="E73" s="85"/>
      <c r="F73" s="86"/>
      <c r="G73" s="86"/>
    </row>
    <row r="74" spans="1:255" ht="12.75" customHeight="1">
      <c r="A74" s="21"/>
      <c r="B74" s="87" t="s">
        <v>99</v>
      </c>
      <c r="C74" s="88"/>
      <c r="D74" s="88"/>
      <c r="E74" s="88"/>
      <c r="F74" s="88"/>
      <c r="G74" s="89">
        <f>G27+G40+G66+G72</f>
        <v>5746890.5</v>
      </c>
    </row>
    <row r="75" spans="1:255" ht="12.75" customHeight="1">
      <c r="A75" s="21"/>
      <c r="B75" s="90" t="s">
        <v>100</v>
      </c>
      <c r="C75" s="71"/>
      <c r="D75" s="71"/>
      <c r="E75" s="71"/>
      <c r="F75" s="71"/>
      <c r="G75" s="91">
        <f>G74*0.05</f>
        <v>287344.52500000002</v>
      </c>
    </row>
    <row r="76" spans="1:255" ht="13.5" customHeight="1">
      <c r="A76" s="5"/>
      <c r="B76" s="92" t="s">
        <v>101</v>
      </c>
      <c r="C76" s="70"/>
      <c r="D76" s="70"/>
      <c r="E76" s="70"/>
      <c r="F76" s="70"/>
      <c r="G76" s="93">
        <f>G75+G74</f>
        <v>6034235.0250000004</v>
      </c>
    </row>
    <row r="77" spans="1:255" ht="12" customHeight="1">
      <c r="A77" s="2"/>
      <c r="B77" s="90" t="s">
        <v>102</v>
      </c>
      <c r="C77" s="71"/>
      <c r="D77" s="71"/>
      <c r="E77" s="71"/>
      <c r="F77" s="71"/>
      <c r="G77" s="91">
        <f>G12</f>
        <v>10500000</v>
      </c>
    </row>
    <row r="78" spans="1:255" ht="12" customHeight="1">
      <c r="A78" s="5"/>
      <c r="B78" s="94" t="s">
        <v>103</v>
      </c>
      <c r="C78" s="95"/>
      <c r="D78" s="95"/>
      <c r="E78" s="95"/>
      <c r="F78" s="95"/>
      <c r="G78" s="96">
        <f>G77-G76</f>
        <v>4465764.9749999996</v>
      </c>
    </row>
    <row r="79" spans="1:255" ht="24" customHeight="1">
      <c r="A79" s="5"/>
      <c r="B79" s="83" t="s">
        <v>104</v>
      </c>
      <c r="C79" s="84"/>
      <c r="D79" s="84"/>
      <c r="E79" s="84"/>
      <c r="F79" s="84"/>
      <c r="G79" s="79"/>
    </row>
    <row r="80" spans="1:255" ht="12.75" customHeight="1" thickBot="1">
      <c r="A80" s="21"/>
      <c r="B80" s="97"/>
      <c r="C80" s="84"/>
      <c r="D80" s="84"/>
      <c r="E80" s="84"/>
      <c r="F80" s="84"/>
      <c r="G80" s="79"/>
    </row>
    <row r="81" spans="1:7" ht="19.5" customHeight="1">
      <c r="A81" s="21"/>
      <c r="B81" s="109" t="s">
        <v>105</v>
      </c>
      <c r="C81" s="110"/>
      <c r="D81" s="110"/>
      <c r="E81" s="110"/>
      <c r="F81" s="111"/>
      <c r="G81" s="79"/>
    </row>
    <row r="82" spans="1:7" ht="13.5" customHeight="1">
      <c r="A82" s="5"/>
      <c r="B82" s="112" t="s">
        <v>106</v>
      </c>
      <c r="C82" s="81"/>
      <c r="D82" s="81"/>
      <c r="E82" s="81"/>
      <c r="F82" s="113"/>
      <c r="G82" s="79"/>
    </row>
    <row r="83" spans="1:7" ht="12" customHeight="1">
      <c r="A83" s="2"/>
      <c r="B83" s="112" t="s">
        <v>107</v>
      </c>
      <c r="C83" s="81"/>
      <c r="D83" s="81"/>
      <c r="E83" s="81"/>
      <c r="F83" s="113"/>
      <c r="G83" s="79"/>
    </row>
    <row r="84" spans="1:7" ht="12" customHeight="1">
      <c r="A84" s="82"/>
      <c r="B84" s="112" t="s">
        <v>108</v>
      </c>
      <c r="C84" s="81"/>
      <c r="D84" s="81"/>
      <c r="E84" s="81"/>
      <c r="F84" s="113"/>
      <c r="G84" s="79"/>
    </row>
    <row r="85" spans="1:7" ht="12" customHeight="1">
      <c r="A85" s="82"/>
      <c r="B85" s="112" t="s">
        <v>109</v>
      </c>
      <c r="C85" s="81"/>
      <c r="D85" s="81"/>
      <c r="E85" s="81"/>
      <c r="F85" s="113"/>
      <c r="G85" s="79"/>
    </row>
    <row r="86" spans="1:7" ht="12" customHeight="1">
      <c r="A86" s="82"/>
      <c r="B86" s="112" t="s">
        <v>110</v>
      </c>
      <c r="C86" s="81"/>
      <c r="D86" s="81"/>
      <c r="E86" s="81"/>
      <c r="F86" s="113"/>
      <c r="G86" s="79"/>
    </row>
    <row r="87" spans="1:7" ht="12" customHeight="1" thickBot="1">
      <c r="A87" s="82"/>
      <c r="B87" s="114" t="s">
        <v>111</v>
      </c>
      <c r="C87" s="115"/>
      <c r="D87" s="115"/>
      <c r="E87" s="115"/>
      <c r="F87" s="116"/>
      <c r="G87" s="79"/>
    </row>
    <row r="88" spans="1:7" ht="12" customHeight="1">
      <c r="A88" s="82"/>
      <c r="B88" s="107"/>
      <c r="C88" s="81"/>
      <c r="D88" s="81"/>
      <c r="E88" s="81"/>
      <c r="F88" s="81"/>
      <c r="G88" s="79"/>
    </row>
    <row r="89" spans="1:7" ht="12" customHeight="1" thickBot="1">
      <c r="A89" s="82"/>
      <c r="B89" s="167" t="s">
        <v>112</v>
      </c>
      <c r="C89" s="168"/>
      <c r="D89" s="106"/>
      <c r="E89" s="72"/>
      <c r="F89" s="72"/>
      <c r="G89" s="79"/>
    </row>
    <row r="90" spans="1:7" ht="12.75" customHeight="1">
      <c r="A90" s="82"/>
      <c r="B90" s="99" t="s">
        <v>96</v>
      </c>
      <c r="C90" s="73" t="s">
        <v>113</v>
      </c>
      <c r="D90" s="100" t="s">
        <v>114</v>
      </c>
      <c r="E90" s="72"/>
      <c r="F90" s="72"/>
      <c r="G90" s="79"/>
    </row>
    <row r="91" spans="1:7" ht="12" customHeight="1">
      <c r="A91" s="82"/>
      <c r="B91" s="101" t="s">
        <v>115</v>
      </c>
      <c r="C91" s="74">
        <f>G27</f>
        <v>2500000</v>
      </c>
      <c r="D91" s="102">
        <f>(C91/C97)</f>
        <v>0.41430272265538742</v>
      </c>
      <c r="E91" s="72"/>
      <c r="F91" s="72"/>
      <c r="G91" s="79"/>
    </row>
    <row r="92" spans="1:7" ht="12" customHeight="1">
      <c r="A92" s="82"/>
      <c r="B92" s="101" t="s">
        <v>116</v>
      </c>
      <c r="C92" s="75">
        <v>0</v>
      </c>
      <c r="D92" s="102">
        <v>0</v>
      </c>
      <c r="E92" s="72"/>
      <c r="F92" s="72"/>
      <c r="G92" s="79"/>
    </row>
    <row r="93" spans="1:7" ht="12" customHeight="1">
      <c r="A93" s="82"/>
      <c r="B93" s="101" t="s">
        <v>117</v>
      </c>
      <c r="C93" s="74">
        <f>G40</f>
        <v>150000</v>
      </c>
      <c r="D93" s="102">
        <f>(C93/C97)</f>
        <v>2.4858163359323247E-2</v>
      </c>
      <c r="E93" s="72"/>
      <c r="F93" s="72"/>
      <c r="G93" s="79"/>
    </row>
    <row r="94" spans="1:7" ht="12" customHeight="1">
      <c r="A94" s="82"/>
      <c r="B94" s="101" t="s">
        <v>57</v>
      </c>
      <c r="C94" s="74">
        <f>G66</f>
        <v>3096890.5</v>
      </c>
      <c r="D94" s="102">
        <f>(C94/C97)</f>
        <v>0.51322006636624162</v>
      </c>
      <c r="E94" s="72"/>
      <c r="F94" s="72"/>
      <c r="G94" s="79"/>
    </row>
    <row r="95" spans="1:7" ht="12" customHeight="1">
      <c r="A95" s="82"/>
      <c r="B95" s="101" t="s">
        <v>118</v>
      </c>
      <c r="C95" s="76"/>
      <c r="D95" s="102">
        <f>(C95/C97)</f>
        <v>0</v>
      </c>
      <c r="E95" s="78"/>
      <c r="F95" s="78"/>
      <c r="G95" s="79"/>
    </row>
    <row r="96" spans="1:7" ht="12" customHeight="1">
      <c r="A96" s="82"/>
      <c r="B96" s="101" t="s">
        <v>119</v>
      </c>
      <c r="C96" s="76">
        <f>G75</f>
        <v>287344.52500000002</v>
      </c>
      <c r="D96" s="102">
        <f>(C96/C97)</f>
        <v>4.7619047619047623E-2</v>
      </c>
      <c r="E96" s="78"/>
      <c r="F96" s="78"/>
      <c r="G96" s="79"/>
    </row>
    <row r="97" spans="1:7" ht="12.75" customHeight="1" thickBot="1">
      <c r="A97" s="82"/>
      <c r="B97" s="103" t="s">
        <v>120</v>
      </c>
      <c r="C97" s="104">
        <f>SUM(C91:C96)</f>
        <v>6034235.0250000004</v>
      </c>
      <c r="D97" s="105">
        <f>SUM(D91:D96)</f>
        <v>1</v>
      </c>
      <c r="E97" s="78"/>
      <c r="F97" s="78"/>
      <c r="G97" s="79"/>
    </row>
    <row r="98" spans="1:7" ht="12.75" customHeight="1">
      <c r="A98" s="82"/>
      <c r="B98" s="97"/>
      <c r="C98" s="84"/>
      <c r="D98" s="84"/>
      <c r="E98" s="84"/>
      <c r="F98" s="84"/>
      <c r="G98" s="79"/>
    </row>
    <row r="99" spans="1:7" ht="15" customHeight="1">
      <c r="A99" s="82"/>
      <c r="B99" s="98"/>
      <c r="C99" s="84"/>
      <c r="D99" s="84"/>
      <c r="E99" s="84"/>
      <c r="F99" s="84"/>
      <c r="G99" s="79"/>
    </row>
    <row r="100" spans="1:7" ht="12" customHeight="1" thickBot="1">
      <c r="A100" s="82"/>
      <c r="B100" s="118"/>
      <c r="C100" s="119" t="s">
        <v>121</v>
      </c>
      <c r="D100" s="120"/>
      <c r="E100" s="121"/>
      <c r="F100" s="77"/>
      <c r="G100" s="79"/>
    </row>
    <row r="101" spans="1:7" ht="12" customHeight="1">
      <c r="A101" s="82"/>
      <c r="B101" s="122" t="s">
        <v>122</v>
      </c>
      <c r="C101" s="163">
        <v>45000</v>
      </c>
      <c r="D101" s="163">
        <v>50000</v>
      </c>
      <c r="E101" s="164">
        <v>55000</v>
      </c>
      <c r="F101" s="117"/>
      <c r="G101" s="80"/>
    </row>
    <row r="102" spans="1:7" ht="12" customHeight="1" thickBot="1">
      <c r="A102" s="82"/>
      <c r="B102" s="103" t="s">
        <v>123</v>
      </c>
      <c r="C102" s="165">
        <f>(G76/C101)</f>
        <v>134.09411166666666</v>
      </c>
      <c r="D102" s="165">
        <f>(G76/D101)</f>
        <v>120.68470050000001</v>
      </c>
      <c r="E102" s="166">
        <f>(G76/E101)</f>
        <v>109.7133640909091</v>
      </c>
      <c r="F102" s="117"/>
      <c r="G102" s="80"/>
    </row>
    <row r="103" spans="1:7" ht="12" customHeight="1">
      <c r="A103" s="82"/>
      <c r="B103" s="108" t="s">
        <v>124</v>
      </c>
      <c r="C103" s="81"/>
      <c r="D103" s="81"/>
      <c r="E103" s="81"/>
      <c r="F103" s="81"/>
      <c r="G103" s="81"/>
    </row>
    <row r="104" spans="1:7" ht="12" customHeight="1">
      <c r="A104" s="8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8E3DBF-C887-418A-AB01-89958ED95259}"/>
</file>

<file path=customXml/itemProps2.xml><?xml version="1.0" encoding="utf-8"?>
<ds:datastoreItem xmlns:ds="http://schemas.openxmlformats.org/officeDocument/2006/customXml" ds:itemID="{9D570958-5C5A-4B47-8E16-65721ED36348}"/>
</file>

<file path=customXml/itemProps3.xml><?xml version="1.0" encoding="utf-8"?>
<ds:datastoreItem xmlns:ds="http://schemas.openxmlformats.org/officeDocument/2006/customXml" ds:itemID="{79934853-0A07-4976-8118-C3857DBF38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2022-06-22T19:34:25Z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