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Licantén\"/>
    </mc:Choice>
  </mc:AlternateContent>
  <bookViews>
    <workbookView xWindow="-105" yWindow="-105" windowWidth="19425" windowHeight="10425"/>
  </bookViews>
  <sheets>
    <sheet name="Trigo RI" sheetId="1" r:id="rId1"/>
  </sheets>
  <calcPr calcId="162913"/>
</workbook>
</file>

<file path=xl/calcChain.xml><?xml version="1.0" encoding="utf-8"?>
<calcChain xmlns="http://schemas.openxmlformats.org/spreadsheetml/2006/main">
  <c r="G60" i="1" l="1"/>
  <c r="G59" i="1"/>
  <c r="G61" i="1" s="1"/>
  <c r="C84" i="1" s="1"/>
  <c r="E90" i="1" l="1"/>
  <c r="D90" i="1"/>
  <c r="C90" i="1"/>
  <c r="G52" i="1"/>
  <c r="G53" i="1" l="1"/>
  <c r="G54" i="1"/>
  <c r="G51" i="1" l="1"/>
  <c r="G46" i="1"/>
  <c r="G48" i="1"/>
  <c r="G49" i="1"/>
  <c r="G43" i="1"/>
  <c r="G34" i="1"/>
  <c r="G35" i="1"/>
  <c r="G36" i="1"/>
  <c r="G37" i="1"/>
  <c r="G38" i="1"/>
  <c r="G33" i="1"/>
  <c r="G39" i="1" l="1"/>
  <c r="C82" i="1" s="1"/>
  <c r="G23" i="1"/>
  <c r="G45" i="1" l="1"/>
  <c r="G55" i="1" s="1"/>
  <c r="G22" i="1"/>
  <c r="G21" i="1"/>
  <c r="G20" i="1"/>
  <c r="G11" i="1"/>
  <c r="G66" i="1" s="1"/>
  <c r="G24" i="1" l="1"/>
  <c r="C80" i="1" s="1"/>
  <c r="C83" i="1"/>
  <c r="G63" i="1" l="1"/>
  <c r="G64" i="1" l="1"/>
  <c r="C85" i="1" s="1"/>
  <c r="G65" i="1" l="1"/>
  <c r="G67" i="1" s="1"/>
  <c r="C86" i="1"/>
  <c r="D83" i="1" l="1"/>
  <c r="D84" i="1"/>
  <c r="D82" i="1"/>
  <c r="D80" i="1"/>
  <c r="D85" i="1"/>
  <c r="D86" i="1" l="1"/>
</calcChain>
</file>

<file path=xl/sharedStrings.xml><?xml version="1.0" encoding="utf-8"?>
<sst xmlns="http://schemas.openxmlformats.org/spreadsheetml/2006/main" count="159" uniqueCount="117">
  <si>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</si>
  <si>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</si>
  <si>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</si>
  <si>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</si>
  <si>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</si>
  <si>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</si>
  <si>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</si>
  <si>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</si>
  <si>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</si>
  <si>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</si>
  <si>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</si>
  <si>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</si>
  <si>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</si>
  <si>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</si>
  <si>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</si>
  <si>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</si>
  <si>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</si>
  <si>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</si>
  <si>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</si>
  <si>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</si>
  <si>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</si>
  <si>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</si>
  <si>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</si>
  <si>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</si>
  <si>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</si>
  <si>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</si>
  <si>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</si>
  <si>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</si>
  <si>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</si>
  <si>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</si>
  <si>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</si>
  <si>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</si>
  <si>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</si>
  <si>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</si>
  <si>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</si>
  <si>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</si>
  <si>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</si>
  <si>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</si>
  <si>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</si>
  <si>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</si>
  <si>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</si>
  <si>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</si>
  <si>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</si>
  <si>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</si>
  <si>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</si>
  <si>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</si>
  <si>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</si>
  <si>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</si>
  <si>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</si>
  <si>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</si>
  <si>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</si>
  <si>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</si>
  <si>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</si>
  <si>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</si>
  <si>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</si>
  <si>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</si>
  <si>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</si>
  <si>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</si>
  <si>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</si>
  <si>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</si>
  <si>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KG</t>
  </si>
  <si>
    <t>LIT</t>
  </si>
  <si>
    <t>TRIGO -RIEGO</t>
  </si>
  <si>
    <t>DEL MAULE</t>
  </si>
  <si>
    <t>APOYO EN SIEMBRA</t>
  </si>
  <si>
    <t>RIEGOS</t>
  </si>
  <si>
    <t>ROTURA</t>
  </si>
  <si>
    <t>RASTRAJES (2)</t>
  </si>
  <si>
    <t>SIEMBRA</t>
  </si>
  <si>
    <t>SEMILLA</t>
  </si>
  <si>
    <t>FERTIZANTE</t>
  </si>
  <si>
    <t>HERBICIDAS</t>
  </si>
  <si>
    <t>TORDON</t>
  </si>
  <si>
    <t>MCPA</t>
  </si>
  <si>
    <t>FUNGUICIDA</t>
  </si>
  <si>
    <t>JULIO-AGOSTO</t>
  </si>
  <si>
    <t>DESINFECCION SEMILLA</t>
  </si>
  <si>
    <t>JULIO</t>
  </si>
  <si>
    <t>APLICACIÓN NITROGENO</t>
  </si>
  <si>
    <t>APLICACIÓN HERBICIDA</t>
  </si>
  <si>
    <t>OCTUBRE</t>
  </si>
  <si>
    <t>DICIEMBRE</t>
  </si>
  <si>
    <t>AGOSTO-SEPT.</t>
  </si>
  <si>
    <t>SEPTIEMBRE</t>
  </si>
  <si>
    <t>MEDIO</t>
  </si>
  <si>
    <t>AGROIND. - MERC.REG.</t>
  </si>
  <si>
    <t xml:space="preserve">ENERO  </t>
  </si>
  <si>
    <t>LLUVIAS-VIENTO</t>
  </si>
  <si>
    <t>REGUEROS</t>
  </si>
  <si>
    <t>UNIDAD/HA</t>
  </si>
  <si>
    <t>UREA  GR.</t>
  </si>
  <si>
    <t>INSECTICIDA</t>
  </si>
  <si>
    <t xml:space="preserve">LORBAN 4 E </t>
  </si>
  <si>
    <t>OCT-NOV.</t>
  </si>
  <si>
    <t>DIC-ENERO</t>
  </si>
  <si>
    <t>INDARFLO</t>
  </si>
  <si>
    <t>PANDORA-INIA, PANTERA-INIA</t>
  </si>
  <si>
    <t>UNIDADES/HA</t>
  </si>
  <si>
    <t>EPOCA</t>
  </si>
  <si>
    <t>Cantidad (Kg/l/u)/HA</t>
  </si>
  <si>
    <t>BAYLETON</t>
  </si>
  <si>
    <t>AGOST-SEPT.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</si>
  <si>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</si>
  <si>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SACOS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</si>
  <si>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</si>
  <si>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</si>
  <si>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OCTUB-DICIEMB</t>
  </si>
  <si>
    <t>JM</t>
  </si>
  <si>
    <t>COSECHA AUTOMOTRIZ</t>
  </si>
  <si>
    <t>MEZCLA N-P-K (17-20-20)</t>
  </si>
  <si>
    <t xml:space="preserve">UN </t>
  </si>
  <si>
    <t>DIC-ENE</t>
  </si>
  <si>
    <t>MADEJA</t>
  </si>
  <si>
    <t>UN</t>
  </si>
  <si>
    <t>JUNIO-2022</t>
  </si>
  <si>
    <t>LICANTEN</t>
  </si>
  <si>
    <t>LICANTEN-HUALAÑE-VICHUQUEN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</si>
</sst>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0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b/>
      <sz val="11"/>
      <color indexed="8"/>
      <name val="Calibri"/>
      <family val="2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9"/>
      <color theme="0"/>
      <name val="Arial Narrow"/>
      <family val="2"/>
    </font>
    <font>
      <u/>
      <sz val="7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9" fillId="0" borderId="0" applyFont="0" applyFill="0" applyBorder="0" applyAlignment="0" applyProtection="0"/>
  </cellStyleXfs>
  <cellXfs count="121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2" fillId="9" borderId="1" xfId="0" applyNumberFormat="1" applyFont="1" applyFill="1" applyBorder="1" applyAlignment="1">
      <alignment vertical="center" wrapText="1"/>
    </xf>
    <xf numFmtId="14" fontId="2" fillId="9" borderId="1" xfId="0" applyNumberFormat="1" applyFont="1" applyFill="1" applyBorder="1" applyAlignment="1">
      <alignment horizontal="right"/>
    </xf>
    <xf numFmtId="49" fontId="2" fillId="9" borderId="1" xfId="0" applyNumberFormat="1" applyFont="1" applyFill="1" applyBorder="1" applyAlignment="1"/>
    <xf numFmtId="0" fontId="2" fillId="9" borderId="1" xfId="0" applyFont="1" applyFill="1" applyBorder="1" applyAlignment="1"/>
    <xf numFmtId="49" fontId="2" fillId="9" borderId="1" xfId="0" applyNumberFormat="1" applyFont="1" applyFill="1" applyBorder="1" applyAlignment="1">
      <alignment horizontal="right" wrapText="1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wrapText="1"/>
    </xf>
    <xf numFmtId="0" fontId="7" fillId="0" borderId="0" xfId="0" applyNumberFormat="1" applyFont="1" applyAlignment="1"/>
    <xf numFmtId="0" fontId="7" fillId="0" borderId="0" xfId="0" applyFont="1" applyAlignment="1"/>
    <xf numFmtId="0" fontId="7" fillId="0" borderId="1" xfId="0" applyNumberFormat="1" applyFont="1" applyBorder="1" applyAlignment="1"/>
    <xf numFmtId="0" fontId="8" fillId="0" borderId="0" xfId="0" applyNumberFormat="1" applyFont="1" applyAlignment="1"/>
    <xf numFmtId="0" fontId="8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wrapText="1"/>
    </xf>
    <xf numFmtId="3" fontId="2" fillId="2" borderId="10" xfId="0" applyNumberFormat="1" applyFont="1" applyFill="1" applyBorder="1" applyAlignment="1">
      <alignment horizontal="right" wrapText="1"/>
    </xf>
    <xf numFmtId="49" fontId="4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0" fontId="2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0" fontId="7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8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3" fillId="2" borderId="1" xfId="0" applyFont="1" applyFill="1" applyBorder="1" applyAlignment="1">
      <alignment vertical="center"/>
    </xf>
    <xf numFmtId="0" fontId="16" fillId="2" borderId="1" xfId="0" applyFont="1" applyFill="1" applyBorder="1" applyAlignment="1"/>
    <xf numFmtId="49" fontId="16" fillId="2" borderId="1" xfId="0" applyNumberFormat="1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6" fillId="6" borderId="1" xfId="0" applyFont="1" applyFill="1" applyBorder="1" applyAlignment="1"/>
    <xf numFmtId="0" fontId="13" fillId="6" borderId="1" xfId="0" applyFont="1" applyFill="1" applyBorder="1" applyAlignment="1">
      <alignment vertical="center"/>
    </xf>
    <xf numFmtId="0" fontId="14" fillId="6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4" fillId="2" borderId="2" xfId="0" applyNumberFormat="1" applyFont="1" applyFill="1" applyBorder="1" applyAlignment="1">
      <alignment vertical="center"/>
    </xf>
    <xf numFmtId="0" fontId="16" fillId="2" borderId="3" xfId="0" applyFont="1" applyFill="1" applyBorder="1" applyAlignment="1"/>
    <xf numFmtId="0" fontId="16" fillId="2" borderId="4" xfId="0" applyFont="1" applyFill="1" applyBorder="1" applyAlignment="1"/>
    <xf numFmtId="49" fontId="16" fillId="2" borderId="5" xfId="0" applyNumberFormat="1" applyFont="1" applyFill="1" applyBorder="1" applyAlignment="1">
      <alignment vertical="center"/>
    </xf>
    <xf numFmtId="0" fontId="16" fillId="2" borderId="6" xfId="0" applyFont="1" applyFill="1" applyBorder="1" applyAlignment="1"/>
    <xf numFmtId="49" fontId="16" fillId="2" borderId="7" xfId="0" applyNumberFormat="1" applyFont="1" applyFill="1" applyBorder="1" applyAlignment="1">
      <alignment vertical="center"/>
    </xf>
    <xf numFmtId="0" fontId="16" fillId="2" borderId="8" xfId="0" applyFont="1" applyFill="1" applyBorder="1" applyAlignment="1"/>
    <xf numFmtId="0" fontId="16" fillId="2" borderId="9" xfId="0" applyFont="1" applyFill="1" applyBorder="1" applyAlignment="1"/>
    <xf numFmtId="0" fontId="16" fillId="8" borderId="10" xfId="0" applyFont="1" applyFill="1" applyBorder="1" applyAlignment="1"/>
    <xf numFmtId="49" fontId="14" fillId="7" borderId="10" xfId="0" applyNumberFormat="1" applyFont="1" applyFill="1" applyBorder="1" applyAlignment="1">
      <alignment vertical="center"/>
    </xf>
    <xf numFmtId="49" fontId="14" fillId="7" borderId="10" xfId="0" applyNumberFormat="1" applyFont="1" applyFill="1" applyBorder="1" applyAlignment="1">
      <alignment horizontal="center" vertical="center"/>
    </xf>
    <xf numFmtId="49" fontId="14" fillId="7" borderId="10" xfId="0" applyNumberFormat="1" applyFont="1" applyFill="1" applyBorder="1" applyAlignment="1"/>
    <xf numFmtId="49" fontId="14" fillId="2" borderId="10" xfId="0" applyNumberFormat="1" applyFont="1" applyFill="1" applyBorder="1" applyAlignment="1">
      <alignment vertical="center"/>
    </xf>
    <xf numFmtId="3" fontId="14" fillId="2" borderId="10" xfId="0" applyNumberFormat="1" applyFont="1" applyFill="1" applyBorder="1" applyAlignment="1">
      <alignment vertical="center"/>
    </xf>
    <xf numFmtId="9" fontId="16" fillId="2" borderId="10" xfId="0" applyNumberFormat="1" applyFont="1" applyFill="1" applyBorder="1" applyAlignment="1"/>
    <xf numFmtId="0" fontId="14" fillId="2" borderId="10" xfId="0" applyNumberFormat="1" applyFont="1" applyFill="1" applyBorder="1" applyAlignment="1">
      <alignment vertical="center"/>
    </xf>
    <xf numFmtId="165" fontId="14" fillId="2" borderId="10" xfId="0" applyNumberFormat="1" applyFont="1" applyFill="1" applyBorder="1" applyAlignment="1">
      <alignment vertical="center"/>
    </xf>
    <xf numFmtId="165" fontId="14" fillId="7" borderId="10" xfId="0" applyNumberFormat="1" applyFont="1" applyFill="1" applyBorder="1" applyAlignment="1">
      <alignment vertical="center"/>
    </xf>
    <xf numFmtId="9" fontId="14" fillId="7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7" fillId="8" borderId="10" xfId="0" applyNumberFormat="1" applyFont="1" applyFill="1" applyBorder="1" applyAlignment="1">
      <alignment vertical="center"/>
    </xf>
    <xf numFmtId="0" fontId="14" fillId="7" borderId="10" xfId="0" applyNumberFormat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8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8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8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41" fontId="2" fillId="2" borderId="10" xfId="1" applyFont="1" applyFill="1" applyBorder="1" applyAlignment="1">
      <alignment horizontal="left" vertical="center" wrapText="1"/>
    </xf>
    <xf numFmtId="49" fontId="10" fillId="3" borderId="19" xfId="0" applyNumberFormat="1" applyFont="1" applyFill="1" applyBorder="1" applyAlignment="1">
      <alignment horizontal="center" vertical="center"/>
    </xf>
    <xf numFmtId="49" fontId="2" fillId="2" borderId="19" xfId="0" applyNumberFormat="1" applyFont="1" applyFill="1" applyBorder="1" applyAlignment="1">
      <alignment wrapText="1"/>
    </xf>
    <xf numFmtId="3" fontId="18" fillId="3" borderId="10" xfId="0" applyNumberFormat="1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166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4" fillId="2" borderId="10" xfId="0" applyNumberFormat="1" applyFont="1" applyFill="1" applyBorder="1" applyAlignment="1">
      <alignment horizontal="left" vertical="center" wrapText="1"/>
    </xf>
    <xf numFmtId="49" fontId="17" fillId="8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2" fillId="3" borderId="10" xfId="0" applyNumberFormat="1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7</xdr:col>
      <xdr:colOff>28575</xdr:colOff>
      <xdr:row>6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5" y="190500"/>
          <a:ext cx="59531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93"/>
  <sheetViews>
    <sheetView showGridLines="0" tabSelected="1" zoomScaleNormal="100" workbookViewId="0">
      <selection activeCell="C12" sqref="C12:C13"/>
    </sheetView>
  </sheetViews>
  <sheetFormatPr baseColWidth="10" defaultColWidth="10.85546875" defaultRowHeight="11.25" customHeight="1" x14ac:dyDescent="0.25"/>
  <cols>
    <col min="1" max="1" width="6" style="2" customWidth="1"/>
    <col min="2" max="2" width="22.28515625" style="2" customWidth="1"/>
    <col min="3" max="3" width="17.140625" style="2" customWidth="1"/>
    <col min="4" max="4" width="9.42578125" style="2" customWidth="1"/>
    <col min="5" max="5" width="14.42578125" style="2" customWidth="1"/>
    <col min="6" max="6" width="11" style="2" customWidth="1"/>
    <col min="7" max="7" width="14.5703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3"/>
      <c r="D7" s="3"/>
      <c r="E7" s="3"/>
      <c r="F7" s="3"/>
      <c r="G7" s="3"/>
    </row>
    <row r="8" spans="1:7" ht="12" customHeight="1" x14ac:dyDescent="0.25">
      <c r="A8" s="3"/>
      <c r="B8" s="105" t="s">
        <v>0</v>
      </c>
      <c r="C8" s="106" t="s">
        <v>62</v>
      </c>
      <c r="D8" s="35"/>
      <c r="E8" s="115" t="s">
        <v>1</v>
      </c>
      <c r="F8" s="116"/>
      <c r="G8" s="107">
        <v>75</v>
      </c>
    </row>
    <row r="9" spans="1:7" ht="20.25" customHeight="1" x14ac:dyDescent="0.25">
      <c r="A9" s="3"/>
      <c r="B9" s="9" t="s">
        <v>2</v>
      </c>
      <c r="C9" s="27" t="s">
        <v>96</v>
      </c>
      <c r="D9" s="36"/>
      <c r="E9" s="113" t="s">
        <v>3</v>
      </c>
      <c r="F9" s="114"/>
      <c r="G9" s="28" t="s">
        <v>86</v>
      </c>
    </row>
    <row r="10" spans="1:7" ht="15" customHeight="1" x14ac:dyDescent="0.25">
      <c r="A10" s="3"/>
      <c r="B10" s="9" t="s">
        <v>4</v>
      </c>
      <c r="C10" s="28" t="s">
        <v>84</v>
      </c>
      <c r="D10" s="36"/>
      <c r="E10" s="113" t="s">
        <v>5</v>
      </c>
      <c r="F10" s="114"/>
      <c r="G10" s="108">
        <v>30000</v>
      </c>
    </row>
    <row r="11" spans="1:7" ht="15" customHeight="1" x14ac:dyDescent="0.25">
      <c r="A11" s="3"/>
      <c r="B11" s="9" t="s">
        <v>6</v>
      </c>
      <c r="C11" s="10" t="s">
        <v>63</v>
      </c>
      <c r="D11" s="36"/>
      <c r="E11" s="31" t="s">
        <v>7</v>
      </c>
      <c r="F11" s="32"/>
      <c r="G11" s="21">
        <f>(G8*G10)</f>
        <v>2250000</v>
      </c>
    </row>
    <row r="12" spans="1:7" ht="23.25" customHeight="1" x14ac:dyDescent="0.25">
      <c r="A12" s="3"/>
      <c r="B12" s="9" t="s">
        <v>8</v>
      </c>
      <c r="C12" s="120" t="s">
        <v>115</v>
      </c>
      <c r="D12" s="36"/>
      <c r="E12" s="113" t="s">
        <v>9</v>
      </c>
      <c r="F12" s="114"/>
      <c r="G12" s="10" t="s">
        <v>85</v>
      </c>
    </row>
    <row r="13" spans="1:7" ht="16.5" customHeight="1" x14ac:dyDescent="0.25">
      <c r="A13" s="3"/>
      <c r="B13" s="9" t="s">
        <v>10</v>
      </c>
      <c r="C13" s="120" t="s">
        <v>116</v>
      </c>
      <c r="D13" s="36"/>
      <c r="E13" s="113" t="s">
        <v>11</v>
      </c>
      <c r="F13" s="114"/>
      <c r="G13" s="28" t="s">
        <v>94</v>
      </c>
    </row>
    <row r="14" spans="1:7" ht="15" customHeight="1" x14ac:dyDescent="0.25">
      <c r="A14" s="3"/>
      <c r="B14" s="9" t="s">
        <v>12</v>
      </c>
      <c r="C14" s="28" t="s">
        <v>114</v>
      </c>
      <c r="D14" s="36"/>
      <c r="E14" s="117" t="s">
        <v>13</v>
      </c>
      <c r="F14" s="118"/>
      <c r="G14" s="10" t="s">
        <v>87</v>
      </c>
    </row>
    <row r="15" spans="1:7" ht="15" customHeight="1" x14ac:dyDescent="0.25">
      <c r="A15" s="3"/>
      <c r="B15" s="4"/>
      <c r="C15" s="5"/>
      <c r="D15" s="7"/>
      <c r="E15" s="6"/>
      <c r="F15" s="7"/>
      <c r="G15" s="8"/>
    </row>
    <row r="16" spans="1:7" ht="12" customHeight="1" x14ac:dyDescent="0.25">
      <c r="A16" s="3"/>
      <c r="B16" s="119" t="s">
        <v>14</v>
      </c>
      <c r="C16" s="119"/>
      <c r="D16" s="119"/>
      <c r="E16" s="119"/>
      <c r="F16" s="119"/>
      <c r="G16" s="119"/>
    </row>
    <row r="17" spans="1:255" ht="12" customHeight="1" x14ac:dyDescent="0.25">
      <c r="A17" s="3"/>
      <c r="B17" s="35"/>
      <c r="C17" s="39"/>
      <c r="D17" s="39"/>
      <c r="E17" s="39"/>
      <c r="F17" s="35"/>
      <c r="G17" s="35"/>
    </row>
    <row r="18" spans="1:255" s="12" customFormat="1" ht="12" customHeight="1" x14ac:dyDescent="0.25">
      <c r="A18" s="33"/>
      <c r="B18" s="89" t="s">
        <v>15</v>
      </c>
      <c r="C18" s="40"/>
      <c r="D18" s="40"/>
      <c r="E18" s="40"/>
      <c r="F18" s="40"/>
      <c r="G18" s="40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  <c r="IT18" s="11"/>
      <c r="IU18" s="11"/>
    </row>
    <row r="19" spans="1:255" s="12" customFormat="1" ht="24" customHeight="1" x14ac:dyDescent="0.25">
      <c r="A19" s="33"/>
      <c r="B19" s="92" t="s">
        <v>16</v>
      </c>
      <c r="C19" s="92" t="s">
        <v>17</v>
      </c>
      <c r="D19" s="92" t="s">
        <v>97</v>
      </c>
      <c r="E19" s="92" t="s">
        <v>98</v>
      </c>
      <c r="F19" s="92" t="s">
        <v>20</v>
      </c>
      <c r="G19" s="92" t="s">
        <v>21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1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1"/>
      <c r="DJ19" s="11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1"/>
      <c r="DY19" s="11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1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1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1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1"/>
      <c r="GH19" s="11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1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1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1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1"/>
      <c r="IR19" s="11"/>
      <c r="IS19" s="11"/>
      <c r="IT19" s="11"/>
      <c r="IU19" s="11"/>
    </row>
    <row r="20" spans="1:255" ht="12.75" customHeight="1" x14ac:dyDescent="0.25">
      <c r="A20" s="3"/>
      <c r="B20" s="18" t="s">
        <v>88</v>
      </c>
      <c r="C20" s="19" t="s">
        <v>22</v>
      </c>
      <c r="D20" s="20">
        <v>1</v>
      </c>
      <c r="E20" s="19" t="s">
        <v>75</v>
      </c>
      <c r="F20" s="21">
        <v>30000</v>
      </c>
      <c r="G20" s="21">
        <f>(D20*F20)</f>
        <v>30000</v>
      </c>
    </row>
    <row r="21" spans="1:255" ht="15" customHeight="1" x14ac:dyDescent="0.25">
      <c r="A21" s="3"/>
      <c r="B21" s="18" t="s">
        <v>76</v>
      </c>
      <c r="C21" s="19" t="s">
        <v>22</v>
      </c>
      <c r="D21" s="20">
        <v>0.2</v>
      </c>
      <c r="E21" s="19" t="s">
        <v>75</v>
      </c>
      <c r="F21" s="21">
        <v>30000</v>
      </c>
      <c r="G21" s="21">
        <f>(D21*F21)</f>
        <v>6000</v>
      </c>
    </row>
    <row r="22" spans="1:255" ht="12.75" customHeight="1" x14ac:dyDescent="0.25">
      <c r="A22" s="3"/>
      <c r="B22" s="18" t="s">
        <v>64</v>
      </c>
      <c r="C22" s="19" t="s">
        <v>22</v>
      </c>
      <c r="D22" s="20">
        <v>0.7</v>
      </c>
      <c r="E22" s="19" t="s">
        <v>75</v>
      </c>
      <c r="F22" s="21">
        <v>30000</v>
      </c>
      <c r="G22" s="21">
        <f>(D22*F22)</f>
        <v>21000</v>
      </c>
    </row>
    <row r="23" spans="1:255" ht="12.75" customHeight="1" x14ac:dyDescent="0.25">
      <c r="A23" s="3"/>
      <c r="B23" s="18" t="s">
        <v>65</v>
      </c>
      <c r="C23" s="19" t="s">
        <v>22</v>
      </c>
      <c r="D23" s="20">
        <v>3</v>
      </c>
      <c r="E23" s="19" t="s">
        <v>106</v>
      </c>
      <c r="F23" s="21">
        <v>30000</v>
      </c>
      <c r="G23" s="21">
        <f t="shared" ref="G23" si="0">(D23*F23)</f>
        <v>90000</v>
      </c>
    </row>
    <row r="24" spans="1:255" s="12" customFormat="1" ht="12.75" customHeight="1" x14ac:dyDescent="0.25">
      <c r="A24" s="33"/>
      <c r="B24" s="91" t="s">
        <v>23</v>
      </c>
      <c r="C24" s="93"/>
      <c r="D24" s="93"/>
      <c r="E24" s="93"/>
      <c r="F24" s="94"/>
      <c r="G24" s="101">
        <f>SUM(G20:G23)</f>
        <v>147000</v>
      </c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1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1"/>
      <c r="DJ24" s="11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1"/>
      <c r="DY24" s="11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1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1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1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1"/>
      <c r="GH24" s="11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1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1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1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1"/>
      <c r="IR24" s="11"/>
      <c r="IS24" s="11"/>
      <c r="IT24" s="11"/>
      <c r="IU24" s="11"/>
    </row>
    <row r="25" spans="1:255" s="12" customFormat="1" ht="12" customHeight="1" x14ac:dyDescent="0.25">
      <c r="A25" s="33"/>
      <c r="B25" s="41"/>
      <c r="C25" s="41"/>
      <c r="D25" s="41"/>
      <c r="E25" s="41"/>
      <c r="F25" s="42"/>
      <c r="G25" s="42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1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1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1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1"/>
      <c r="GH25" s="11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1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1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1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1"/>
      <c r="IR25" s="11"/>
      <c r="IS25" s="11"/>
      <c r="IT25" s="11"/>
      <c r="IU25" s="11"/>
    </row>
    <row r="26" spans="1:255" s="12" customFormat="1" ht="12" customHeight="1" x14ac:dyDescent="0.25">
      <c r="A26" s="33"/>
      <c r="B26" s="89" t="s">
        <v>24</v>
      </c>
      <c r="C26" s="43"/>
      <c r="D26" s="43"/>
      <c r="E26" s="43"/>
      <c r="F26" s="40"/>
      <c r="G26" s="40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1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1"/>
      <c r="DJ26" s="11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1"/>
      <c r="DY26" s="11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1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1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1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1"/>
      <c r="GH26" s="11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1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1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1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1"/>
      <c r="IR26" s="11"/>
      <c r="IS26" s="11"/>
      <c r="IT26" s="11"/>
      <c r="IU26" s="11"/>
    </row>
    <row r="27" spans="1:255" s="12" customFormat="1" ht="24" customHeight="1" x14ac:dyDescent="0.25">
      <c r="A27" s="33"/>
      <c r="B27" s="90" t="s">
        <v>16</v>
      </c>
      <c r="C27" s="92" t="s">
        <v>17</v>
      </c>
      <c r="D27" s="92" t="s">
        <v>18</v>
      </c>
      <c r="E27" s="90" t="s">
        <v>19</v>
      </c>
      <c r="F27" s="92" t="s">
        <v>20</v>
      </c>
      <c r="G27" s="90" t="s">
        <v>21</v>
      </c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  <c r="CI27" s="11"/>
      <c r="CJ27" s="11"/>
      <c r="CK27" s="11"/>
      <c r="CL27" s="11"/>
      <c r="CM27" s="11"/>
      <c r="CN27" s="11"/>
      <c r="CO27" s="11"/>
      <c r="CP27" s="11"/>
      <c r="CQ27" s="11"/>
      <c r="CR27" s="11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  <c r="EK27" s="11"/>
      <c r="EL27" s="11"/>
      <c r="EM27" s="11"/>
      <c r="EN27" s="11"/>
      <c r="EO27" s="11"/>
      <c r="EP27" s="11"/>
      <c r="EQ27" s="11"/>
      <c r="ER27" s="11"/>
      <c r="ES27" s="11"/>
      <c r="ET27" s="11"/>
      <c r="EU27" s="11"/>
      <c r="EV27" s="11"/>
      <c r="EW27" s="11"/>
      <c r="EX27" s="11"/>
      <c r="EY27" s="11"/>
      <c r="EZ27" s="11"/>
      <c r="FA27" s="11"/>
      <c r="FB27" s="11"/>
      <c r="FC27" s="11"/>
      <c r="FD27" s="11"/>
      <c r="FE27" s="11"/>
      <c r="FF27" s="11"/>
      <c r="FG27" s="11"/>
      <c r="FH27" s="11"/>
      <c r="FI27" s="11"/>
      <c r="FJ27" s="11"/>
      <c r="FK27" s="11"/>
      <c r="FL27" s="11"/>
      <c r="FM27" s="11"/>
      <c r="FN27" s="11"/>
      <c r="FO27" s="11"/>
      <c r="FP27" s="11"/>
      <c r="FQ27" s="11"/>
      <c r="FR27" s="11"/>
      <c r="FS27" s="11"/>
      <c r="FT27" s="11"/>
      <c r="FU27" s="11"/>
      <c r="FV27" s="11"/>
      <c r="FW27" s="11"/>
      <c r="FX27" s="11"/>
      <c r="FY27" s="11"/>
      <c r="FZ27" s="11"/>
      <c r="GA27" s="11"/>
      <c r="GB27" s="11"/>
      <c r="GC27" s="11"/>
      <c r="GD27" s="11"/>
      <c r="GE27" s="11"/>
      <c r="GF27" s="11"/>
      <c r="GG27" s="11"/>
      <c r="GH27" s="11"/>
      <c r="GI27" s="11"/>
      <c r="GJ27" s="11"/>
      <c r="GK27" s="11"/>
      <c r="GL27" s="11"/>
      <c r="GM27" s="11"/>
      <c r="GN27" s="11"/>
      <c r="GO27" s="11"/>
      <c r="GP27" s="11"/>
      <c r="GQ27" s="11"/>
      <c r="GR27" s="11"/>
      <c r="GS27" s="11"/>
      <c r="GT27" s="11"/>
      <c r="GU27" s="11"/>
      <c r="GV27" s="11"/>
      <c r="GW27" s="11"/>
      <c r="GX27" s="11"/>
      <c r="GY27" s="11"/>
      <c r="GZ27" s="11"/>
      <c r="HA27" s="11"/>
      <c r="HB27" s="11"/>
      <c r="HC27" s="11"/>
      <c r="HD27" s="11"/>
      <c r="HE27" s="11"/>
      <c r="HF27" s="11"/>
      <c r="HG27" s="11"/>
      <c r="HH27" s="11"/>
      <c r="HI27" s="11"/>
      <c r="HJ27" s="11"/>
      <c r="HK27" s="11"/>
      <c r="HL27" s="11"/>
      <c r="HM27" s="11"/>
      <c r="HN27" s="11"/>
      <c r="HO27" s="11"/>
      <c r="HP27" s="11"/>
      <c r="HQ27" s="11"/>
      <c r="HR27" s="11"/>
      <c r="HS27" s="11"/>
      <c r="HT27" s="11"/>
      <c r="HU27" s="11"/>
      <c r="HV27" s="11"/>
      <c r="HW27" s="11"/>
      <c r="HX27" s="11"/>
      <c r="HY27" s="11"/>
      <c r="HZ27" s="11"/>
      <c r="IA27" s="11"/>
      <c r="IB27" s="11"/>
      <c r="IC27" s="11"/>
      <c r="ID27" s="11"/>
      <c r="IE27" s="11"/>
      <c r="IF27" s="11"/>
      <c r="IG27" s="11"/>
      <c r="IH27" s="11"/>
      <c r="II27" s="11"/>
      <c r="IJ27" s="11"/>
      <c r="IK27" s="11"/>
      <c r="IL27" s="11"/>
      <c r="IM27" s="11"/>
      <c r="IN27" s="11"/>
      <c r="IO27" s="11"/>
      <c r="IP27" s="11"/>
      <c r="IQ27" s="11"/>
      <c r="IR27" s="11"/>
      <c r="IS27" s="11"/>
      <c r="IT27" s="11"/>
      <c r="IU27" s="11"/>
    </row>
    <row r="28" spans="1:255" s="12" customFormat="1" ht="12" customHeight="1" x14ac:dyDescent="0.25">
      <c r="A28" s="33"/>
      <c r="B28" s="104" t="s">
        <v>105</v>
      </c>
      <c r="C28" s="103"/>
      <c r="D28" s="103"/>
      <c r="E28" s="103"/>
      <c r="F28" s="102"/>
      <c r="G28" s="102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F28" s="11"/>
      <c r="EG28" s="11"/>
      <c r="EH28" s="11"/>
      <c r="EI28" s="11"/>
      <c r="EJ28" s="11"/>
      <c r="EK28" s="11"/>
      <c r="EL28" s="11"/>
      <c r="EM28" s="11"/>
      <c r="EN28" s="11"/>
      <c r="EO28" s="11"/>
      <c r="EP28" s="11"/>
      <c r="EQ28" s="11"/>
      <c r="ER28" s="11"/>
      <c r="ES28" s="11"/>
      <c r="ET28" s="11"/>
      <c r="EU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  <c r="GG28" s="11"/>
      <c r="GH28" s="11"/>
      <c r="GI28" s="11"/>
      <c r="GJ28" s="11"/>
      <c r="GK28" s="11"/>
      <c r="GL28" s="11"/>
      <c r="GM28" s="11"/>
      <c r="GN28" s="11"/>
      <c r="GO28" s="11"/>
      <c r="GP28" s="11"/>
      <c r="GQ28" s="11"/>
      <c r="GR28" s="11"/>
      <c r="GS28" s="11"/>
      <c r="GT28" s="11"/>
      <c r="GU28" s="11"/>
      <c r="GV28" s="11"/>
      <c r="GW28" s="11"/>
      <c r="GX28" s="11"/>
      <c r="GY28" s="11"/>
      <c r="GZ28" s="11"/>
      <c r="HA28" s="11"/>
      <c r="HB28" s="11"/>
      <c r="HC28" s="11"/>
      <c r="HD28" s="11"/>
      <c r="HE28" s="11"/>
      <c r="HF28" s="11"/>
      <c r="HG28" s="11"/>
      <c r="HH28" s="11"/>
      <c r="HI28" s="11"/>
      <c r="HJ28" s="11"/>
      <c r="HK28" s="11"/>
      <c r="HL28" s="11"/>
      <c r="HM28" s="11"/>
      <c r="HN28" s="11"/>
      <c r="HO28" s="11"/>
      <c r="HP28" s="11"/>
      <c r="HQ28" s="11"/>
      <c r="HR28" s="11"/>
      <c r="HS28" s="11"/>
      <c r="HT28" s="11"/>
      <c r="HU28" s="11"/>
      <c r="HV28" s="11"/>
      <c r="HW28" s="11"/>
      <c r="HX28" s="11"/>
      <c r="HY28" s="11"/>
      <c r="HZ28" s="11"/>
      <c r="IA28" s="11"/>
      <c r="IB28" s="11"/>
      <c r="IC28" s="11"/>
      <c r="ID28" s="11"/>
      <c r="IE28" s="11"/>
      <c r="IF28" s="11"/>
      <c r="IG28" s="11"/>
      <c r="IH28" s="11"/>
      <c r="II28" s="11"/>
      <c r="IJ28" s="11"/>
      <c r="IK28" s="11"/>
      <c r="IL28" s="11"/>
      <c r="IM28" s="11"/>
      <c r="IN28" s="11"/>
      <c r="IO28" s="11"/>
      <c r="IP28" s="11"/>
      <c r="IQ28" s="11"/>
      <c r="IR28" s="11"/>
      <c r="IS28" s="11"/>
      <c r="IT28" s="11"/>
      <c r="IU28" s="11"/>
    </row>
    <row r="29" spans="1:255" s="12" customFormat="1" ht="12" customHeight="1" x14ac:dyDescent="0.25">
      <c r="A29" s="33"/>
      <c r="B29" s="91" t="s">
        <v>25</v>
      </c>
      <c r="C29" s="93"/>
      <c r="D29" s="93"/>
      <c r="E29" s="93"/>
      <c r="F29" s="94"/>
      <c r="G29" s="94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</row>
    <row r="30" spans="1:255" s="12" customFormat="1" ht="12" customHeight="1" x14ac:dyDescent="0.25">
      <c r="A30" s="33"/>
      <c r="B30" s="41"/>
      <c r="C30" s="41"/>
      <c r="D30" s="41"/>
      <c r="E30" s="41"/>
      <c r="F30" s="42"/>
      <c r="G30" s="42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CR30" s="11"/>
      <c r="CS30" s="11"/>
      <c r="CT30" s="11"/>
      <c r="CU30" s="11"/>
      <c r="CV30" s="11"/>
      <c r="CW30" s="11"/>
      <c r="CX30" s="11"/>
      <c r="CY30" s="11"/>
      <c r="CZ30" s="11"/>
      <c r="DA30" s="11"/>
      <c r="DB30" s="11"/>
      <c r="DC30" s="11"/>
      <c r="DD30" s="11"/>
      <c r="DE30" s="11"/>
      <c r="DF30" s="11"/>
      <c r="DG30" s="11"/>
      <c r="DH30" s="11"/>
      <c r="DI30" s="11"/>
      <c r="DJ30" s="11"/>
      <c r="DK30" s="11"/>
      <c r="DL30" s="11"/>
      <c r="DM30" s="11"/>
      <c r="DN30" s="11"/>
      <c r="DO30" s="11"/>
      <c r="DP30" s="11"/>
      <c r="DQ30" s="11"/>
      <c r="DR30" s="11"/>
      <c r="DS30" s="11"/>
      <c r="DT30" s="11"/>
      <c r="DU30" s="11"/>
      <c r="DV30" s="11"/>
      <c r="DW30" s="11"/>
      <c r="DX30" s="11"/>
      <c r="DY30" s="11"/>
      <c r="DZ30" s="11"/>
      <c r="EA30" s="11"/>
      <c r="EB30" s="11"/>
      <c r="EC30" s="11"/>
      <c r="ED30" s="11"/>
      <c r="EE30" s="11"/>
      <c r="EF30" s="11"/>
      <c r="EG30" s="11"/>
      <c r="EH30" s="11"/>
      <c r="EI30" s="11"/>
      <c r="EJ30" s="11"/>
      <c r="EK30" s="11"/>
      <c r="EL30" s="11"/>
      <c r="EM30" s="11"/>
      <c r="EN30" s="11"/>
      <c r="EO30" s="11"/>
      <c r="EP30" s="11"/>
      <c r="EQ30" s="11"/>
      <c r="ER30" s="11"/>
      <c r="ES30" s="11"/>
      <c r="ET30" s="11"/>
      <c r="EU30" s="11"/>
      <c r="EV30" s="11"/>
      <c r="EW30" s="11"/>
      <c r="EX30" s="11"/>
      <c r="EY30" s="11"/>
      <c r="EZ30" s="11"/>
      <c r="FA30" s="11"/>
      <c r="FB30" s="11"/>
      <c r="FC30" s="11"/>
      <c r="FD30" s="11"/>
      <c r="FE30" s="11"/>
      <c r="FF30" s="11"/>
      <c r="FG30" s="11"/>
      <c r="FH30" s="11"/>
      <c r="FI30" s="11"/>
      <c r="FJ30" s="11"/>
      <c r="FK30" s="11"/>
      <c r="FL30" s="11"/>
      <c r="FM30" s="11"/>
      <c r="FN30" s="11"/>
      <c r="FO30" s="11"/>
      <c r="FP30" s="11"/>
      <c r="FQ30" s="11"/>
      <c r="FR30" s="11"/>
      <c r="FS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  <c r="GG30" s="11"/>
      <c r="GH30" s="11"/>
      <c r="GI30" s="11"/>
      <c r="GJ30" s="11"/>
      <c r="GK30" s="11"/>
      <c r="GL30" s="11"/>
      <c r="GM30" s="11"/>
      <c r="GN30" s="11"/>
      <c r="GO30" s="11"/>
      <c r="GP30" s="11"/>
      <c r="GQ30" s="11"/>
      <c r="GR30" s="11"/>
      <c r="GS30" s="11"/>
      <c r="GT30" s="11"/>
      <c r="GU30" s="11"/>
      <c r="GV30" s="11"/>
      <c r="GW30" s="11"/>
      <c r="GX30" s="11"/>
      <c r="GY30" s="11"/>
      <c r="GZ30" s="11"/>
      <c r="HA30" s="11"/>
      <c r="HB30" s="11"/>
      <c r="HC30" s="11"/>
      <c r="HD30" s="11"/>
      <c r="HE30" s="11"/>
      <c r="HF30" s="11"/>
      <c r="HG30" s="11"/>
      <c r="HH30" s="11"/>
      <c r="HI30" s="11"/>
      <c r="HJ30" s="11"/>
      <c r="HK30" s="11"/>
      <c r="HL30" s="11"/>
      <c r="HM30" s="11"/>
      <c r="HN30" s="11"/>
      <c r="HO30" s="11"/>
      <c r="HP30" s="11"/>
      <c r="HQ30" s="11"/>
      <c r="HR30" s="11"/>
      <c r="HS30" s="11"/>
      <c r="HT30" s="11"/>
      <c r="HU30" s="11"/>
      <c r="HV30" s="11"/>
      <c r="HW30" s="11"/>
      <c r="HX30" s="11"/>
      <c r="HY30" s="11"/>
      <c r="HZ30" s="11"/>
      <c r="IA30" s="11"/>
      <c r="IB30" s="11"/>
      <c r="IC30" s="11"/>
      <c r="ID30" s="11"/>
      <c r="IE30" s="11"/>
      <c r="IF30" s="11"/>
      <c r="IG30" s="11"/>
      <c r="IH30" s="11"/>
      <c r="II30" s="11"/>
      <c r="IJ30" s="11"/>
      <c r="IK30" s="11"/>
      <c r="IL30" s="11"/>
      <c r="IM30" s="11"/>
      <c r="IN30" s="11"/>
      <c r="IO30" s="11"/>
      <c r="IP30" s="11"/>
      <c r="IQ30" s="11"/>
      <c r="IR30" s="11"/>
      <c r="IS30" s="11"/>
      <c r="IT30" s="11"/>
      <c r="IU30" s="11"/>
    </row>
    <row r="31" spans="1:255" s="12" customFormat="1" ht="12" customHeight="1" x14ac:dyDescent="0.25">
      <c r="A31" s="33"/>
      <c r="B31" s="89" t="s">
        <v>26</v>
      </c>
      <c r="C31" s="43"/>
      <c r="D31" s="43"/>
      <c r="E31" s="43"/>
      <c r="F31" s="40"/>
      <c r="G31" s="40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CR31" s="11"/>
      <c r="CS31" s="11"/>
      <c r="CT31" s="11"/>
      <c r="CU31" s="11"/>
      <c r="CV31" s="11"/>
      <c r="CW31" s="11"/>
      <c r="CX31" s="11"/>
      <c r="CY31" s="11"/>
      <c r="CZ31" s="11"/>
      <c r="DA31" s="11"/>
      <c r="DB31" s="11"/>
      <c r="DC31" s="11"/>
      <c r="DD31" s="11"/>
      <c r="DE31" s="11"/>
      <c r="DF31" s="11"/>
      <c r="DG31" s="11"/>
      <c r="DH31" s="11"/>
      <c r="DI31" s="11"/>
      <c r="DJ31" s="11"/>
      <c r="DK31" s="11"/>
      <c r="DL31" s="11"/>
      <c r="DM31" s="11"/>
      <c r="DN31" s="11"/>
      <c r="DO31" s="11"/>
      <c r="DP31" s="11"/>
      <c r="DQ31" s="11"/>
      <c r="DR31" s="11"/>
      <c r="DS31" s="11"/>
      <c r="DT31" s="11"/>
      <c r="DU31" s="11"/>
      <c r="DV31" s="11"/>
      <c r="DW31" s="11"/>
      <c r="DX31" s="11"/>
      <c r="DY31" s="11"/>
      <c r="DZ31" s="11"/>
      <c r="EA31" s="11"/>
      <c r="EB31" s="11"/>
      <c r="EC31" s="11"/>
      <c r="ED31" s="11"/>
      <c r="EE31" s="11"/>
      <c r="EF31" s="11"/>
      <c r="EG31" s="11"/>
      <c r="EH31" s="11"/>
      <c r="EI31" s="11"/>
      <c r="EJ31" s="11"/>
      <c r="EK31" s="11"/>
      <c r="EL31" s="11"/>
      <c r="EM31" s="11"/>
      <c r="EN31" s="11"/>
      <c r="EO31" s="11"/>
      <c r="EP31" s="11"/>
      <c r="EQ31" s="11"/>
      <c r="ER31" s="11"/>
      <c r="ES31" s="11"/>
      <c r="ET31" s="11"/>
      <c r="EU31" s="11"/>
      <c r="EV31" s="11"/>
      <c r="EW31" s="11"/>
      <c r="EX31" s="11"/>
      <c r="EY31" s="11"/>
      <c r="EZ31" s="11"/>
      <c r="FA31" s="11"/>
      <c r="FB31" s="11"/>
      <c r="FC31" s="11"/>
      <c r="FD31" s="11"/>
      <c r="FE31" s="11"/>
      <c r="FF31" s="11"/>
      <c r="FG31" s="11"/>
      <c r="FH31" s="11"/>
      <c r="FI31" s="11"/>
      <c r="FJ31" s="11"/>
      <c r="FK31" s="11"/>
      <c r="FL31" s="11"/>
      <c r="FM31" s="11"/>
      <c r="FN31" s="11"/>
      <c r="FO31" s="11"/>
      <c r="FP31" s="11"/>
      <c r="FQ31" s="11"/>
      <c r="FR31" s="11"/>
      <c r="FS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  <c r="GG31" s="11"/>
      <c r="GH31" s="11"/>
      <c r="GI31" s="11"/>
      <c r="GJ31" s="11"/>
      <c r="GK31" s="11"/>
      <c r="GL31" s="11"/>
      <c r="GM31" s="11"/>
      <c r="GN31" s="11"/>
      <c r="GO31" s="11"/>
      <c r="GP31" s="11"/>
      <c r="GQ31" s="11"/>
      <c r="GR31" s="11"/>
      <c r="GS31" s="11"/>
      <c r="GT31" s="11"/>
      <c r="GU31" s="11"/>
      <c r="GV31" s="11"/>
      <c r="GW31" s="11"/>
      <c r="GX31" s="11"/>
      <c r="GY31" s="11"/>
      <c r="GZ31" s="11"/>
      <c r="HA31" s="11"/>
      <c r="HB31" s="11"/>
      <c r="HC31" s="11"/>
      <c r="HD31" s="11"/>
      <c r="HE31" s="11"/>
      <c r="HF31" s="11"/>
      <c r="HG31" s="11"/>
      <c r="HH31" s="11"/>
      <c r="HI31" s="11"/>
      <c r="HJ31" s="11"/>
      <c r="HK31" s="11"/>
      <c r="HL31" s="11"/>
      <c r="HM31" s="11"/>
      <c r="HN31" s="11"/>
      <c r="HO31" s="11"/>
      <c r="HP31" s="11"/>
      <c r="HQ31" s="11"/>
      <c r="HR31" s="11"/>
      <c r="HS31" s="11"/>
      <c r="HT31" s="11"/>
      <c r="HU31" s="11"/>
      <c r="HV31" s="11"/>
      <c r="HW31" s="11"/>
      <c r="HX31" s="11"/>
      <c r="HY31" s="11"/>
      <c r="HZ31" s="11"/>
      <c r="IA31" s="11"/>
      <c r="IB31" s="11"/>
      <c r="IC31" s="11"/>
      <c r="ID31" s="11"/>
      <c r="IE31" s="11"/>
      <c r="IF31" s="11"/>
      <c r="IG31" s="11"/>
      <c r="IH31" s="11"/>
      <c r="II31" s="11"/>
      <c r="IJ31" s="11"/>
      <c r="IK31" s="11"/>
      <c r="IL31" s="11"/>
      <c r="IM31" s="11"/>
      <c r="IN31" s="11"/>
      <c r="IO31" s="11"/>
      <c r="IP31" s="11"/>
      <c r="IQ31" s="11"/>
      <c r="IR31" s="11"/>
      <c r="IS31" s="11"/>
      <c r="IT31" s="11"/>
      <c r="IU31" s="11"/>
    </row>
    <row r="32" spans="1:255" s="12" customFormat="1" ht="24" customHeight="1" x14ac:dyDescent="0.25">
      <c r="A32" s="33"/>
      <c r="B32" s="99" t="s">
        <v>16</v>
      </c>
      <c r="C32" s="90" t="s">
        <v>17</v>
      </c>
      <c r="D32" s="90" t="s">
        <v>89</v>
      </c>
      <c r="E32" s="90" t="s">
        <v>19</v>
      </c>
      <c r="F32" s="92" t="s">
        <v>20</v>
      </c>
      <c r="G32" s="90" t="s">
        <v>21</v>
      </c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  <c r="CI32" s="11"/>
      <c r="CJ32" s="11"/>
      <c r="CK32" s="11"/>
      <c r="CL32" s="11"/>
      <c r="CM32" s="11"/>
      <c r="CN32" s="11"/>
      <c r="CO32" s="11"/>
      <c r="CP32" s="11"/>
      <c r="CQ32" s="11"/>
      <c r="CR32" s="11"/>
      <c r="CS32" s="11"/>
      <c r="CT32" s="11"/>
      <c r="CU32" s="11"/>
      <c r="CV32" s="11"/>
      <c r="CW32" s="11"/>
      <c r="CX32" s="11"/>
      <c r="CY32" s="11"/>
      <c r="CZ32" s="11"/>
      <c r="DA32" s="11"/>
      <c r="DB32" s="11"/>
      <c r="DC32" s="11"/>
      <c r="DD32" s="11"/>
      <c r="DE32" s="11"/>
      <c r="DF32" s="11"/>
      <c r="DG32" s="11"/>
      <c r="DH32" s="11"/>
      <c r="DI32" s="11"/>
      <c r="DJ32" s="11"/>
      <c r="DK32" s="11"/>
      <c r="DL32" s="11"/>
      <c r="DM32" s="11"/>
      <c r="DN32" s="11"/>
      <c r="DO32" s="11"/>
      <c r="DP32" s="11"/>
      <c r="DQ32" s="11"/>
      <c r="DR32" s="11"/>
      <c r="DS32" s="11"/>
      <c r="DT32" s="11"/>
      <c r="DU32" s="11"/>
      <c r="DV32" s="11"/>
      <c r="DW32" s="11"/>
      <c r="DX32" s="11"/>
      <c r="DY32" s="11"/>
      <c r="DZ32" s="11"/>
      <c r="EA32" s="11"/>
      <c r="EB32" s="11"/>
      <c r="EC32" s="11"/>
      <c r="ED32" s="11"/>
      <c r="EE32" s="11"/>
      <c r="EF32" s="11"/>
      <c r="EG32" s="11"/>
      <c r="EH32" s="11"/>
      <c r="EI32" s="11"/>
      <c r="EJ32" s="11"/>
      <c r="EK32" s="11"/>
      <c r="EL32" s="11"/>
      <c r="EM32" s="11"/>
      <c r="EN32" s="11"/>
      <c r="EO32" s="11"/>
      <c r="EP32" s="11"/>
      <c r="EQ32" s="11"/>
      <c r="ER32" s="11"/>
      <c r="ES32" s="11"/>
      <c r="ET32" s="11"/>
      <c r="EU32" s="11"/>
      <c r="EV32" s="11"/>
      <c r="EW32" s="11"/>
      <c r="EX32" s="11"/>
      <c r="EY32" s="11"/>
      <c r="EZ32" s="11"/>
      <c r="FA32" s="11"/>
      <c r="FB32" s="11"/>
      <c r="FC32" s="11"/>
      <c r="FD32" s="11"/>
      <c r="FE32" s="11"/>
      <c r="FF32" s="11"/>
      <c r="FG32" s="11"/>
      <c r="FH32" s="11"/>
      <c r="FI32" s="11"/>
      <c r="FJ32" s="11"/>
      <c r="FK32" s="11"/>
      <c r="FL32" s="11"/>
      <c r="FM32" s="11"/>
      <c r="FN32" s="11"/>
      <c r="FO32" s="11"/>
      <c r="FP32" s="11"/>
      <c r="FQ32" s="11"/>
      <c r="FR32" s="11"/>
      <c r="FS32" s="11"/>
      <c r="FT32" s="11"/>
      <c r="FU32" s="11"/>
      <c r="FV32" s="11"/>
      <c r="FW32" s="11"/>
      <c r="FX32" s="11"/>
      <c r="FY32" s="11"/>
      <c r="FZ32" s="11"/>
      <c r="GA32" s="11"/>
      <c r="GB32" s="11"/>
      <c r="GC32" s="11"/>
      <c r="GD32" s="11"/>
      <c r="GE32" s="11"/>
      <c r="GF32" s="11"/>
      <c r="GG32" s="11"/>
      <c r="GH32" s="11"/>
      <c r="GI32" s="11"/>
      <c r="GJ32" s="11"/>
      <c r="GK32" s="11"/>
      <c r="GL32" s="11"/>
      <c r="GM32" s="11"/>
      <c r="GN32" s="11"/>
      <c r="GO32" s="11"/>
      <c r="GP32" s="11"/>
      <c r="GQ32" s="11"/>
      <c r="GR32" s="11"/>
      <c r="GS32" s="11"/>
      <c r="GT32" s="11"/>
      <c r="GU32" s="11"/>
      <c r="GV32" s="11"/>
      <c r="GW32" s="11"/>
      <c r="GX32" s="11"/>
      <c r="GY32" s="11"/>
      <c r="GZ32" s="11"/>
      <c r="HA32" s="11"/>
      <c r="HB32" s="11"/>
      <c r="HC32" s="11"/>
      <c r="HD32" s="11"/>
      <c r="HE32" s="11"/>
      <c r="HF32" s="11"/>
      <c r="HG32" s="11"/>
      <c r="HH32" s="11"/>
      <c r="HI32" s="11"/>
      <c r="HJ32" s="11"/>
      <c r="HK32" s="11"/>
      <c r="HL32" s="11"/>
      <c r="HM32" s="11"/>
      <c r="HN32" s="11"/>
      <c r="HO32" s="11"/>
      <c r="HP32" s="11"/>
      <c r="HQ32" s="11"/>
      <c r="HR32" s="11"/>
      <c r="HS32" s="11"/>
      <c r="HT32" s="11"/>
      <c r="HU32" s="11"/>
      <c r="HV32" s="11"/>
      <c r="HW32" s="11"/>
      <c r="HX32" s="11"/>
      <c r="HY32" s="11"/>
      <c r="HZ32" s="11"/>
      <c r="IA32" s="11"/>
      <c r="IB32" s="11"/>
      <c r="IC32" s="11"/>
      <c r="ID32" s="11"/>
      <c r="IE32" s="11"/>
      <c r="IF32" s="11"/>
      <c r="IG32" s="11"/>
      <c r="IH32" s="11"/>
      <c r="II32" s="11"/>
      <c r="IJ32" s="11"/>
      <c r="IK32" s="11"/>
      <c r="IL32" s="11"/>
      <c r="IM32" s="11"/>
      <c r="IN32" s="11"/>
      <c r="IO32" s="11"/>
      <c r="IP32" s="11"/>
      <c r="IQ32" s="11"/>
      <c r="IR32" s="11"/>
      <c r="IS32" s="11"/>
      <c r="IT32" s="11"/>
      <c r="IU32" s="11"/>
    </row>
    <row r="33" spans="1:255" ht="12.75" customHeight="1" x14ac:dyDescent="0.25">
      <c r="A33" s="3"/>
      <c r="B33" s="100" t="s">
        <v>66</v>
      </c>
      <c r="C33" s="19" t="s">
        <v>107</v>
      </c>
      <c r="D33" s="30">
        <v>0.33</v>
      </c>
      <c r="E33" s="19" t="s">
        <v>77</v>
      </c>
      <c r="F33" s="21">
        <v>195000</v>
      </c>
      <c r="G33" s="21">
        <f>D33*F33</f>
        <v>64350</v>
      </c>
    </row>
    <row r="34" spans="1:255" ht="12.75" customHeight="1" x14ac:dyDescent="0.25">
      <c r="A34" s="3"/>
      <c r="B34" s="100" t="s">
        <v>67</v>
      </c>
      <c r="C34" s="19" t="s">
        <v>107</v>
      </c>
      <c r="D34" s="30">
        <v>0.4</v>
      </c>
      <c r="E34" s="19" t="s">
        <v>77</v>
      </c>
      <c r="F34" s="21">
        <v>195000</v>
      </c>
      <c r="G34" s="21">
        <f t="shared" ref="G34:G38" si="1">D34*F34</f>
        <v>78000</v>
      </c>
    </row>
    <row r="35" spans="1:255" ht="12.75" customHeight="1" x14ac:dyDescent="0.25">
      <c r="A35" s="3"/>
      <c r="B35" s="100" t="s">
        <v>68</v>
      </c>
      <c r="C35" s="19" t="s">
        <v>107</v>
      </c>
      <c r="D35" s="30">
        <v>0.3</v>
      </c>
      <c r="E35" s="19" t="s">
        <v>75</v>
      </c>
      <c r="F35" s="21">
        <v>350000</v>
      </c>
      <c r="G35" s="21">
        <f t="shared" si="1"/>
        <v>105000</v>
      </c>
    </row>
    <row r="36" spans="1:255" ht="12.75" customHeight="1" x14ac:dyDescent="0.25">
      <c r="A36" s="3"/>
      <c r="B36" s="100" t="s">
        <v>78</v>
      </c>
      <c r="C36" s="19" t="s">
        <v>107</v>
      </c>
      <c r="D36" s="30">
        <v>0.1</v>
      </c>
      <c r="E36" s="19" t="s">
        <v>80</v>
      </c>
      <c r="F36" s="21">
        <v>195000</v>
      </c>
      <c r="G36" s="21">
        <f t="shared" si="1"/>
        <v>19500</v>
      </c>
    </row>
    <row r="37" spans="1:255" ht="12.75" customHeight="1" x14ac:dyDescent="0.25">
      <c r="A37" s="3"/>
      <c r="B37" s="100" t="s">
        <v>79</v>
      </c>
      <c r="C37" s="19" t="s">
        <v>107</v>
      </c>
      <c r="D37" s="30">
        <v>0.1</v>
      </c>
      <c r="E37" s="19" t="s">
        <v>80</v>
      </c>
      <c r="F37" s="21">
        <v>195000</v>
      </c>
      <c r="G37" s="21">
        <f t="shared" si="1"/>
        <v>19500</v>
      </c>
    </row>
    <row r="38" spans="1:255" ht="12.75" customHeight="1" x14ac:dyDescent="0.25">
      <c r="A38" s="3"/>
      <c r="B38" s="100" t="s">
        <v>108</v>
      </c>
      <c r="C38" s="19" t="s">
        <v>107</v>
      </c>
      <c r="D38" s="30">
        <v>1</v>
      </c>
      <c r="E38" s="19" t="s">
        <v>81</v>
      </c>
      <c r="F38" s="21">
        <v>120000</v>
      </c>
      <c r="G38" s="21">
        <f t="shared" si="1"/>
        <v>120000</v>
      </c>
    </row>
    <row r="39" spans="1:255" s="12" customFormat="1" ht="12.75" customHeight="1" x14ac:dyDescent="0.25">
      <c r="A39" s="33"/>
      <c r="B39" s="91" t="s">
        <v>27</v>
      </c>
      <c r="C39" s="93"/>
      <c r="D39" s="93"/>
      <c r="E39" s="93"/>
      <c r="F39" s="94"/>
      <c r="G39" s="101">
        <f>SUM(G33:G38)</f>
        <v>406350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11"/>
      <c r="CQ39" s="11"/>
      <c r="CR39" s="11"/>
      <c r="CS39" s="11"/>
      <c r="CT39" s="11"/>
      <c r="CU39" s="11"/>
      <c r="CV39" s="11"/>
      <c r="CW39" s="11"/>
      <c r="CX39" s="11"/>
      <c r="CY39" s="11"/>
      <c r="CZ39" s="11"/>
      <c r="DA39" s="11"/>
      <c r="DB39" s="11"/>
      <c r="DC39" s="11"/>
      <c r="DD39" s="11"/>
      <c r="DE39" s="11"/>
      <c r="DF39" s="11"/>
      <c r="DG39" s="11"/>
      <c r="DH39" s="11"/>
      <c r="DI39" s="11"/>
      <c r="DJ39" s="11"/>
      <c r="DK39" s="11"/>
      <c r="DL39" s="11"/>
      <c r="DM39" s="11"/>
      <c r="DN39" s="11"/>
      <c r="DO39" s="11"/>
      <c r="DP39" s="11"/>
      <c r="DQ39" s="11"/>
      <c r="DR39" s="11"/>
      <c r="DS39" s="11"/>
      <c r="DT39" s="11"/>
      <c r="DU39" s="11"/>
      <c r="DV39" s="11"/>
      <c r="DW39" s="11"/>
      <c r="DX39" s="11"/>
      <c r="DY39" s="11"/>
      <c r="DZ39" s="11"/>
      <c r="EA39" s="11"/>
      <c r="EB39" s="11"/>
      <c r="EC39" s="11"/>
      <c r="ED39" s="11"/>
      <c r="EE39" s="11"/>
      <c r="EF39" s="11"/>
      <c r="EG39" s="11"/>
      <c r="EH39" s="11"/>
      <c r="EI39" s="11"/>
      <c r="EJ39" s="11"/>
      <c r="EK39" s="11"/>
      <c r="EL39" s="11"/>
      <c r="EM39" s="11"/>
      <c r="EN39" s="11"/>
      <c r="EO39" s="11"/>
      <c r="EP39" s="11"/>
      <c r="EQ39" s="11"/>
      <c r="ER39" s="11"/>
      <c r="ES39" s="11"/>
      <c r="ET39" s="11"/>
      <c r="EU39" s="11"/>
      <c r="EV39" s="11"/>
      <c r="EW39" s="11"/>
      <c r="EX39" s="11"/>
      <c r="EY39" s="11"/>
      <c r="EZ39" s="11"/>
      <c r="FA39" s="11"/>
      <c r="FB39" s="11"/>
      <c r="FC39" s="11"/>
      <c r="FD39" s="11"/>
      <c r="FE39" s="11"/>
      <c r="FF39" s="11"/>
      <c r="FG39" s="11"/>
      <c r="FH39" s="11"/>
      <c r="FI39" s="11"/>
      <c r="FJ39" s="11"/>
      <c r="FK39" s="11"/>
      <c r="FL39" s="11"/>
      <c r="FM39" s="11"/>
      <c r="FN39" s="11"/>
      <c r="FO39" s="11"/>
      <c r="FP39" s="11"/>
      <c r="FQ39" s="11"/>
      <c r="FR39" s="11"/>
      <c r="FS39" s="11"/>
      <c r="FT39" s="11"/>
      <c r="FU39" s="11"/>
      <c r="FV39" s="11"/>
      <c r="FW39" s="11"/>
      <c r="FX39" s="11"/>
      <c r="FY39" s="11"/>
      <c r="FZ39" s="11"/>
      <c r="GA39" s="11"/>
      <c r="GB39" s="11"/>
      <c r="GC39" s="11"/>
      <c r="GD39" s="11"/>
      <c r="GE39" s="11"/>
      <c r="GF39" s="11"/>
      <c r="GG39" s="11"/>
      <c r="GH39" s="11"/>
      <c r="GI39" s="11"/>
      <c r="GJ39" s="11"/>
      <c r="GK39" s="11"/>
      <c r="GL39" s="11"/>
      <c r="GM39" s="11"/>
      <c r="GN39" s="11"/>
      <c r="GO39" s="11"/>
      <c r="GP39" s="11"/>
      <c r="GQ39" s="11"/>
      <c r="GR39" s="11"/>
      <c r="GS39" s="11"/>
      <c r="GT39" s="11"/>
      <c r="GU39" s="11"/>
      <c r="GV39" s="11"/>
      <c r="GW39" s="11"/>
      <c r="GX39" s="11"/>
      <c r="GY39" s="11"/>
      <c r="GZ39" s="11"/>
      <c r="HA39" s="11"/>
      <c r="HB39" s="11"/>
      <c r="HC39" s="11"/>
      <c r="HD39" s="11"/>
      <c r="HE39" s="11"/>
      <c r="HF39" s="11"/>
      <c r="HG39" s="11"/>
      <c r="HH39" s="11"/>
      <c r="HI39" s="11"/>
      <c r="HJ39" s="11"/>
      <c r="HK39" s="11"/>
      <c r="HL39" s="11"/>
      <c r="HM39" s="11"/>
      <c r="HN39" s="11"/>
      <c r="HO39" s="11"/>
      <c r="HP39" s="11"/>
      <c r="HQ39" s="11"/>
      <c r="HR39" s="11"/>
      <c r="HS39" s="11"/>
      <c r="HT39" s="11"/>
      <c r="HU39" s="11"/>
      <c r="HV39" s="11"/>
      <c r="HW39" s="11"/>
      <c r="HX39" s="11"/>
      <c r="HY39" s="11"/>
      <c r="HZ39" s="11"/>
      <c r="IA39" s="11"/>
      <c r="IB39" s="11"/>
      <c r="IC39" s="11"/>
      <c r="ID39" s="11"/>
      <c r="IE39" s="11"/>
      <c r="IF39" s="11"/>
      <c r="IG39" s="11"/>
      <c r="IH39" s="11"/>
      <c r="II39" s="11"/>
      <c r="IJ39" s="11"/>
      <c r="IK39" s="11"/>
      <c r="IL39" s="11"/>
      <c r="IM39" s="11"/>
      <c r="IN39" s="11"/>
      <c r="IO39" s="11"/>
      <c r="IP39" s="11"/>
      <c r="IQ39" s="11"/>
      <c r="IR39" s="11"/>
      <c r="IS39" s="11"/>
      <c r="IT39" s="11"/>
      <c r="IU39" s="11"/>
    </row>
    <row r="40" spans="1:255" s="12" customFormat="1" ht="12" customHeight="1" x14ac:dyDescent="0.25">
      <c r="A40" s="33"/>
      <c r="B40" s="41"/>
      <c r="C40" s="41"/>
      <c r="D40" s="41"/>
      <c r="E40" s="41"/>
      <c r="F40" s="42"/>
      <c r="G40" s="42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  <c r="CI40" s="11"/>
      <c r="CJ40" s="11"/>
      <c r="CK40" s="11"/>
      <c r="CL40" s="11"/>
      <c r="CM40" s="11"/>
      <c r="CN40" s="11"/>
      <c r="CO40" s="11"/>
      <c r="CP40" s="11"/>
      <c r="CQ40" s="11"/>
      <c r="CR40" s="11"/>
      <c r="CS40" s="11"/>
      <c r="CT40" s="11"/>
      <c r="CU40" s="11"/>
      <c r="CV40" s="11"/>
      <c r="CW40" s="11"/>
      <c r="CX40" s="11"/>
      <c r="CY40" s="11"/>
      <c r="CZ40" s="11"/>
      <c r="DA40" s="11"/>
      <c r="DB40" s="11"/>
      <c r="DC40" s="11"/>
      <c r="DD40" s="11"/>
      <c r="DE40" s="11"/>
      <c r="DF40" s="11"/>
      <c r="DG40" s="11"/>
      <c r="DH40" s="11"/>
      <c r="DI40" s="11"/>
      <c r="DJ40" s="11"/>
      <c r="DK40" s="11"/>
      <c r="DL40" s="11"/>
      <c r="DM40" s="11"/>
      <c r="DN40" s="11"/>
      <c r="DO40" s="11"/>
      <c r="DP40" s="11"/>
      <c r="DQ40" s="11"/>
      <c r="DR40" s="11"/>
      <c r="DS40" s="11"/>
      <c r="DT40" s="11"/>
      <c r="DU40" s="11"/>
      <c r="DV40" s="11"/>
      <c r="DW40" s="11"/>
      <c r="DX40" s="11"/>
      <c r="DY40" s="11"/>
      <c r="DZ40" s="11"/>
      <c r="EA40" s="11"/>
      <c r="EB40" s="11"/>
      <c r="EC40" s="11"/>
      <c r="ED40" s="11"/>
      <c r="EE40" s="11"/>
      <c r="EF40" s="11"/>
      <c r="EG40" s="11"/>
      <c r="EH40" s="11"/>
      <c r="EI40" s="11"/>
      <c r="EJ40" s="11"/>
      <c r="EK40" s="11"/>
      <c r="EL40" s="11"/>
      <c r="EM40" s="11"/>
      <c r="EN40" s="11"/>
      <c r="EO40" s="11"/>
      <c r="EP40" s="11"/>
      <c r="EQ40" s="11"/>
      <c r="ER40" s="11"/>
      <c r="ES40" s="11"/>
      <c r="ET40" s="11"/>
      <c r="EU40" s="11"/>
      <c r="EV40" s="11"/>
      <c r="EW40" s="11"/>
      <c r="EX40" s="11"/>
      <c r="EY40" s="11"/>
      <c r="EZ40" s="11"/>
      <c r="FA40" s="11"/>
      <c r="FB40" s="11"/>
      <c r="FC40" s="11"/>
      <c r="FD40" s="11"/>
      <c r="FE40" s="11"/>
      <c r="FF40" s="11"/>
      <c r="FG40" s="11"/>
      <c r="FH40" s="11"/>
      <c r="FI40" s="11"/>
      <c r="FJ40" s="11"/>
      <c r="FK40" s="11"/>
      <c r="FL40" s="11"/>
      <c r="FM40" s="11"/>
      <c r="FN40" s="11"/>
      <c r="FO40" s="11"/>
      <c r="FP40" s="11"/>
      <c r="FQ40" s="11"/>
      <c r="FR40" s="11"/>
      <c r="FS40" s="11"/>
      <c r="FT40" s="11"/>
      <c r="FU40" s="11"/>
      <c r="FV40" s="11"/>
      <c r="FW40" s="11"/>
      <c r="FX40" s="11"/>
      <c r="FY40" s="11"/>
      <c r="FZ40" s="11"/>
      <c r="GA40" s="11"/>
      <c r="GB40" s="11"/>
      <c r="GC40" s="11"/>
      <c r="GD40" s="11"/>
      <c r="GE40" s="11"/>
      <c r="GF40" s="11"/>
      <c r="GG40" s="11"/>
      <c r="GH40" s="11"/>
      <c r="GI40" s="11"/>
      <c r="GJ40" s="11"/>
      <c r="GK40" s="11"/>
      <c r="GL40" s="11"/>
      <c r="GM40" s="11"/>
      <c r="GN40" s="11"/>
      <c r="GO40" s="11"/>
      <c r="GP40" s="11"/>
      <c r="GQ40" s="11"/>
      <c r="GR40" s="11"/>
      <c r="GS40" s="11"/>
      <c r="GT40" s="11"/>
      <c r="GU40" s="11"/>
      <c r="GV40" s="11"/>
      <c r="GW40" s="11"/>
      <c r="GX40" s="11"/>
      <c r="GY40" s="11"/>
      <c r="GZ40" s="11"/>
      <c r="HA40" s="11"/>
      <c r="HB40" s="11"/>
      <c r="HC40" s="11"/>
      <c r="HD40" s="11"/>
      <c r="HE40" s="11"/>
      <c r="HF40" s="11"/>
      <c r="HG40" s="11"/>
      <c r="HH40" s="11"/>
      <c r="HI40" s="11"/>
      <c r="HJ40" s="11"/>
      <c r="HK40" s="11"/>
      <c r="HL40" s="11"/>
      <c r="HM40" s="11"/>
      <c r="HN40" s="11"/>
      <c r="HO40" s="11"/>
      <c r="HP40" s="11"/>
      <c r="HQ40" s="11"/>
      <c r="HR40" s="11"/>
      <c r="HS40" s="11"/>
      <c r="HT40" s="11"/>
      <c r="HU40" s="11"/>
      <c r="HV40" s="11"/>
      <c r="HW40" s="11"/>
      <c r="HX40" s="11"/>
      <c r="HY40" s="11"/>
      <c r="HZ40" s="11"/>
      <c r="IA40" s="11"/>
      <c r="IB40" s="11"/>
      <c r="IC40" s="11"/>
      <c r="ID40" s="11"/>
      <c r="IE40" s="11"/>
      <c r="IF40" s="11"/>
      <c r="IG40" s="11"/>
      <c r="IH40" s="11"/>
      <c r="II40" s="11"/>
      <c r="IJ40" s="11"/>
      <c r="IK40" s="11"/>
      <c r="IL40" s="11"/>
      <c r="IM40" s="11"/>
      <c r="IN40" s="11"/>
      <c r="IO40" s="11"/>
      <c r="IP40" s="11"/>
      <c r="IQ40" s="11"/>
      <c r="IR40" s="11"/>
      <c r="IS40" s="11"/>
      <c r="IT40" s="11"/>
      <c r="IU40" s="11"/>
    </row>
    <row r="41" spans="1:255" s="12" customFormat="1" ht="12" customHeight="1" x14ac:dyDescent="0.25">
      <c r="A41" s="33"/>
      <c r="B41" s="89" t="s">
        <v>28</v>
      </c>
      <c r="C41" s="43"/>
      <c r="D41" s="43"/>
      <c r="E41" s="43"/>
      <c r="F41" s="40"/>
      <c r="G41" s="40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  <c r="CI41" s="11"/>
      <c r="CJ41" s="11"/>
      <c r="CK41" s="11"/>
      <c r="CL41" s="11"/>
      <c r="CM41" s="11"/>
      <c r="CN41" s="11"/>
      <c r="CO41" s="11"/>
      <c r="CP41" s="11"/>
      <c r="CQ41" s="11"/>
      <c r="CR41" s="11"/>
      <c r="CS41" s="11"/>
      <c r="CT41" s="11"/>
      <c r="CU41" s="11"/>
      <c r="CV41" s="11"/>
      <c r="CW41" s="11"/>
      <c r="CX41" s="11"/>
      <c r="CY41" s="11"/>
      <c r="CZ41" s="11"/>
      <c r="DA41" s="11"/>
      <c r="DB41" s="11"/>
      <c r="DC41" s="11"/>
      <c r="DD41" s="11"/>
      <c r="DE41" s="11"/>
      <c r="DF41" s="11"/>
      <c r="DG41" s="11"/>
      <c r="DH41" s="11"/>
      <c r="DI41" s="11"/>
      <c r="DJ41" s="11"/>
      <c r="DK41" s="11"/>
      <c r="DL41" s="11"/>
      <c r="DM41" s="11"/>
      <c r="DN41" s="11"/>
      <c r="DO41" s="11"/>
      <c r="DP41" s="11"/>
      <c r="DQ41" s="11"/>
      <c r="DR41" s="11"/>
      <c r="DS41" s="11"/>
      <c r="DT41" s="11"/>
      <c r="DU41" s="11"/>
      <c r="DV41" s="11"/>
      <c r="DW41" s="11"/>
      <c r="DX41" s="11"/>
      <c r="DY41" s="11"/>
      <c r="DZ41" s="11"/>
      <c r="EA41" s="11"/>
      <c r="EB41" s="11"/>
      <c r="EC41" s="11"/>
      <c r="ED41" s="11"/>
      <c r="EE41" s="11"/>
      <c r="EF41" s="11"/>
      <c r="EG41" s="11"/>
      <c r="EH41" s="11"/>
      <c r="EI41" s="11"/>
      <c r="EJ41" s="11"/>
      <c r="EK41" s="11"/>
      <c r="EL41" s="11"/>
      <c r="EM41" s="11"/>
      <c r="EN41" s="11"/>
      <c r="EO41" s="11"/>
      <c r="EP41" s="11"/>
      <c r="EQ41" s="11"/>
      <c r="ER41" s="11"/>
      <c r="ES41" s="11"/>
      <c r="ET41" s="11"/>
      <c r="EU41" s="11"/>
      <c r="EV41" s="11"/>
      <c r="EW41" s="11"/>
      <c r="EX41" s="11"/>
      <c r="EY41" s="11"/>
      <c r="EZ41" s="11"/>
      <c r="FA41" s="11"/>
      <c r="FB41" s="11"/>
      <c r="FC41" s="11"/>
      <c r="FD41" s="11"/>
      <c r="FE41" s="11"/>
      <c r="FF41" s="11"/>
      <c r="FG41" s="11"/>
      <c r="FH41" s="11"/>
      <c r="FI41" s="11"/>
      <c r="FJ41" s="11"/>
      <c r="FK41" s="11"/>
      <c r="FL41" s="11"/>
      <c r="FM41" s="11"/>
      <c r="FN41" s="11"/>
      <c r="FO41" s="11"/>
      <c r="FP41" s="11"/>
      <c r="FQ41" s="11"/>
      <c r="FR41" s="11"/>
      <c r="FS41" s="11"/>
      <c r="FT41" s="11"/>
      <c r="FU41" s="11"/>
      <c r="FV41" s="11"/>
      <c r="FW41" s="11"/>
      <c r="FX41" s="11"/>
      <c r="FY41" s="11"/>
      <c r="FZ41" s="11"/>
      <c r="GA41" s="11"/>
      <c r="GB41" s="11"/>
      <c r="GC41" s="11"/>
      <c r="GD41" s="11"/>
      <c r="GE41" s="11"/>
      <c r="GF41" s="11"/>
      <c r="GG41" s="11"/>
      <c r="GH41" s="11"/>
      <c r="GI41" s="11"/>
      <c r="GJ41" s="11"/>
      <c r="GK41" s="11"/>
      <c r="GL41" s="11"/>
      <c r="GM41" s="11"/>
      <c r="GN41" s="11"/>
      <c r="GO41" s="11"/>
      <c r="GP41" s="11"/>
      <c r="GQ41" s="11"/>
      <c r="GR41" s="11"/>
      <c r="GS41" s="11"/>
      <c r="GT41" s="11"/>
      <c r="GU41" s="11"/>
      <c r="GV41" s="11"/>
      <c r="GW41" s="11"/>
      <c r="GX41" s="11"/>
      <c r="GY41" s="11"/>
      <c r="GZ41" s="11"/>
      <c r="HA41" s="11"/>
      <c r="HB41" s="11"/>
      <c r="HC41" s="11"/>
      <c r="HD41" s="11"/>
      <c r="HE41" s="11"/>
      <c r="HF41" s="11"/>
      <c r="HG41" s="11"/>
      <c r="HH41" s="11"/>
      <c r="HI41" s="11"/>
      <c r="HJ41" s="11"/>
      <c r="HK41" s="11"/>
      <c r="HL41" s="11"/>
      <c r="HM41" s="11"/>
      <c r="HN41" s="11"/>
      <c r="HO41" s="11"/>
      <c r="HP41" s="11"/>
      <c r="HQ41" s="11"/>
      <c r="HR41" s="11"/>
      <c r="HS41" s="11"/>
      <c r="HT41" s="11"/>
      <c r="HU41" s="11"/>
      <c r="HV41" s="11"/>
      <c r="HW41" s="11"/>
      <c r="HX41" s="11"/>
      <c r="HY41" s="11"/>
      <c r="HZ41" s="11"/>
      <c r="IA41" s="11"/>
      <c r="IB41" s="11"/>
      <c r="IC41" s="11"/>
      <c r="ID41" s="11"/>
      <c r="IE41" s="11"/>
      <c r="IF41" s="11"/>
      <c r="IG41" s="11"/>
      <c r="IH41" s="11"/>
      <c r="II41" s="11"/>
      <c r="IJ41" s="11"/>
      <c r="IK41" s="11"/>
      <c r="IL41" s="11"/>
      <c r="IM41" s="11"/>
      <c r="IN41" s="11"/>
      <c r="IO41" s="11"/>
      <c r="IP41" s="11"/>
      <c r="IQ41" s="11"/>
      <c r="IR41" s="11"/>
      <c r="IS41" s="11"/>
      <c r="IT41" s="11"/>
      <c r="IU41" s="11"/>
    </row>
    <row r="42" spans="1:255" s="12" customFormat="1" ht="24" customHeight="1" x14ac:dyDescent="0.25">
      <c r="A42" s="33"/>
      <c r="B42" s="92" t="s">
        <v>29</v>
      </c>
      <c r="C42" s="92" t="s">
        <v>30</v>
      </c>
      <c r="D42" s="92" t="s">
        <v>99</v>
      </c>
      <c r="E42" s="92" t="s">
        <v>19</v>
      </c>
      <c r="F42" s="92" t="s">
        <v>20</v>
      </c>
      <c r="G42" s="92" t="s">
        <v>21</v>
      </c>
      <c r="H42" s="11"/>
      <c r="I42" s="11"/>
      <c r="J42" s="11"/>
      <c r="K42" s="13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11"/>
      <c r="CQ42" s="11"/>
      <c r="CR42" s="11"/>
      <c r="CS42" s="11"/>
      <c r="CT42" s="11"/>
      <c r="CU42" s="11"/>
      <c r="CV42" s="11"/>
      <c r="CW42" s="11"/>
      <c r="CX42" s="11"/>
      <c r="CY42" s="11"/>
      <c r="CZ42" s="11"/>
      <c r="DA42" s="11"/>
      <c r="DB42" s="11"/>
      <c r="DC42" s="11"/>
      <c r="DD42" s="11"/>
      <c r="DE42" s="11"/>
      <c r="DF42" s="11"/>
      <c r="DG42" s="11"/>
      <c r="DH42" s="11"/>
      <c r="DI42" s="11"/>
      <c r="DJ42" s="11"/>
      <c r="DK42" s="11"/>
      <c r="DL42" s="11"/>
      <c r="DM42" s="11"/>
      <c r="DN42" s="11"/>
      <c r="DO42" s="11"/>
      <c r="DP42" s="11"/>
      <c r="DQ42" s="11"/>
      <c r="DR42" s="11"/>
      <c r="DS42" s="11"/>
      <c r="DT42" s="11"/>
      <c r="DU42" s="11"/>
      <c r="DV42" s="11"/>
      <c r="DW42" s="11"/>
      <c r="DX42" s="11"/>
      <c r="DY42" s="11"/>
      <c r="DZ42" s="11"/>
      <c r="EA42" s="11"/>
      <c r="EB42" s="11"/>
      <c r="EC42" s="11"/>
      <c r="ED42" s="11"/>
      <c r="EE42" s="11"/>
      <c r="EF42" s="11"/>
      <c r="EG42" s="11"/>
      <c r="EH42" s="11"/>
      <c r="EI42" s="11"/>
      <c r="EJ42" s="11"/>
      <c r="EK42" s="11"/>
      <c r="EL42" s="11"/>
      <c r="EM42" s="11"/>
      <c r="EN42" s="11"/>
      <c r="EO42" s="11"/>
      <c r="EP42" s="11"/>
      <c r="EQ42" s="11"/>
      <c r="ER42" s="11"/>
      <c r="ES42" s="11"/>
      <c r="ET42" s="11"/>
      <c r="EU42" s="11"/>
      <c r="EV42" s="11"/>
      <c r="EW42" s="11"/>
      <c r="EX42" s="11"/>
      <c r="EY42" s="11"/>
      <c r="EZ42" s="11"/>
      <c r="FA42" s="11"/>
      <c r="FB42" s="11"/>
      <c r="FC42" s="11"/>
      <c r="FD42" s="11"/>
      <c r="FE42" s="11"/>
      <c r="FF42" s="11"/>
      <c r="FG42" s="11"/>
      <c r="FH42" s="11"/>
      <c r="FI42" s="11"/>
      <c r="FJ42" s="11"/>
      <c r="FK42" s="11"/>
      <c r="FL42" s="11"/>
      <c r="FM42" s="11"/>
      <c r="FN42" s="11"/>
      <c r="FO42" s="11"/>
      <c r="FP42" s="11"/>
      <c r="FQ42" s="11"/>
      <c r="FR42" s="11"/>
      <c r="FS42" s="11"/>
      <c r="FT42" s="11"/>
      <c r="FU42" s="11"/>
      <c r="FV42" s="11"/>
      <c r="FW42" s="11"/>
      <c r="FX42" s="11"/>
      <c r="FY42" s="11"/>
      <c r="FZ42" s="11"/>
      <c r="GA42" s="11"/>
      <c r="GB42" s="11"/>
      <c r="GC42" s="11"/>
      <c r="GD42" s="11"/>
      <c r="GE42" s="11"/>
      <c r="GF42" s="11"/>
      <c r="GG42" s="11"/>
      <c r="GH42" s="11"/>
      <c r="GI42" s="11"/>
      <c r="GJ42" s="11"/>
      <c r="GK42" s="11"/>
      <c r="GL42" s="11"/>
      <c r="GM42" s="11"/>
      <c r="GN42" s="11"/>
      <c r="GO42" s="11"/>
      <c r="GP42" s="11"/>
      <c r="GQ42" s="11"/>
      <c r="GR42" s="11"/>
      <c r="GS42" s="11"/>
      <c r="GT42" s="11"/>
      <c r="GU42" s="11"/>
      <c r="GV42" s="11"/>
      <c r="GW42" s="11"/>
      <c r="GX42" s="11"/>
      <c r="GY42" s="11"/>
      <c r="GZ42" s="11"/>
      <c r="HA42" s="11"/>
      <c r="HB42" s="11"/>
      <c r="HC42" s="11"/>
      <c r="HD42" s="11"/>
      <c r="HE42" s="11"/>
      <c r="HF42" s="11"/>
      <c r="HG42" s="11"/>
      <c r="HH42" s="11"/>
      <c r="HI42" s="11"/>
      <c r="HJ42" s="11"/>
      <c r="HK42" s="11"/>
      <c r="HL42" s="11"/>
      <c r="HM42" s="11"/>
      <c r="HN42" s="11"/>
      <c r="HO42" s="11"/>
      <c r="HP42" s="11"/>
      <c r="HQ42" s="11"/>
      <c r="HR42" s="11"/>
      <c r="HS42" s="11"/>
      <c r="HT42" s="11"/>
      <c r="HU42" s="11"/>
      <c r="HV42" s="11"/>
      <c r="HW42" s="11"/>
      <c r="HX42" s="11"/>
      <c r="HY42" s="11"/>
      <c r="HZ42" s="11"/>
      <c r="IA42" s="11"/>
      <c r="IB42" s="11"/>
      <c r="IC42" s="11"/>
      <c r="ID42" s="11"/>
      <c r="IE42" s="11"/>
      <c r="IF42" s="11"/>
      <c r="IG42" s="11"/>
      <c r="IH42" s="11"/>
      <c r="II42" s="11"/>
      <c r="IJ42" s="11"/>
      <c r="IK42" s="11"/>
      <c r="IL42" s="11"/>
      <c r="IM42" s="11"/>
      <c r="IN42" s="11"/>
      <c r="IO42" s="11"/>
      <c r="IP42" s="11"/>
      <c r="IQ42" s="11"/>
      <c r="IR42" s="11"/>
      <c r="IS42" s="11"/>
      <c r="IT42" s="11"/>
      <c r="IU42" s="11"/>
    </row>
    <row r="43" spans="1:255" ht="12.75" customHeight="1" x14ac:dyDescent="0.25">
      <c r="A43" s="3"/>
      <c r="B43" s="110" t="s">
        <v>69</v>
      </c>
      <c r="C43" s="96" t="s">
        <v>60</v>
      </c>
      <c r="D43" s="97">
        <v>160</v>
      </c>
      <c r="E43" s="96" t="s">
        <v>75</v>
      </c>
      <c r="F43" s="97">
        <v>380</v>
      </c>
      <c r="G43" s="98">
        <f>D43*F43</f>
        <v>60800</v>
      </c>
      <c r="K43" s="2"/>
    </row>
    <row r="44" spans="1:255" ht="12.75" customHeight="1" x14ac:dyDescent="0.25">
      <c r="A44" s="3"/>
      <c r="B44" s="22" t="s">
        <v>70</v>
      </c>
      <c r="C44" s="23"/>
      <c r="D44" s="24"/>
      <c r="E44" s="23"/>
      <c r="F44" s="29"/>
      <c r="G44" s="25"/>
    </row>
    <row r="45" spans="1:255" ht="12.75" customHeight="1" x14ac:dyDescent="0.25">
      <c r="A45" s="3"/>
      <c r="B45" s="31" t="s">
        <v>90</v>
      </c>
      <c r="C45" s="23" t="s">
        <v>60</v>
      </c>
      <c r="D45" s="24">
        <v>350</v>
      </c>
      <c r="E45" s="23" t="s">
        <v>75</v>
      </c>
      <c r="F45" s="29">
        <v>1390</v>
      </c>
      <c r="G45" s="25">
        <f>(D45*F45)</f>
        <v>486500</v>
      </c>
    </row>
    <row r="46" spans="1:255" ht="12.75" customHeight="1" x14ac:dyDescent="0.25">
      <c r="A46" s="3"/>
      <c r="B46" s="31" t="s">
        <v>109</v>
      </c>
      <c r="C46" s="23" t="s">
        <v>60</v>
      </c>
      <c r="D46" s="32">
        <v>500</v>
      </c>
      <c r="E46" s="23" t="s">
        <v>75</v>
      </c>
      <c r="F46" s="29">
        <v>1220</v>
      </c>
      <c r="G46" s="25">
        <f t="shared" ref="G46:G49" si="2">(D46*F46)</f>
        <v>610000</v>
      </c>
    </row>
    <row r="47" spans="1:255" ht="12.75" customHeight="1" x14ac:dyDescent="0.25">
      <c r="A47" s="3"/>
      <c r="B47" s="22" t="s">
        <v>71</v>
      </c>
      <c r="C47" s="26"/>
      <c r="D47" s="32"/>
      <c r="E47" s="26"/>
      <c r="F47" s="29"/>
      <c r="G47" s="25"/>
    </row>
    <row r="48" spans="1:255" ht="12.75" customHeight="1" x14ac:dyDescent="0.25">
      <c r="A48" s="3"/>
      <c r="B48" s="31" t="s">
        <v>72</v>
      </c>
      <c r="C48" s="26" t="s">
        <v>61</v>
      </c>
      <c r="D48" s="32">
        <v>0.2</v>
      </c>
      <c r="E48" s="23" t="s">
        <v>82</v>
      </c>
      <c r="F48" s="29">
        <v>25000</v>
      </c>
      <c r="G48" s="25">
        <f t="shared" si="2"/>
        <v>5000</v>
      </c>
    </row>
    <row r="49" spans="1:255" ht="12.75" customHeight="1" x14ac:dyDescent="0.25">
      <c r="A49" s="3"/>
      <c r="B49" s="31" t="s">
        <v>73</v>
      </c>
      <c r="C49" s="26" t="s">
        <v>61</v>
      </c>
      <c r="D49" s="32">
        <v>1</v>
      </c>
      <c r="E49" s="26" t="s">
        <v>83</v>
      </c>
      <c r="F49" s="29">
        <v>17000</v>
      </c>
      <c r="G49" s="25">
        <f t="shared" si="2"/>
        <v>17000</v>
      </c>
    </row>
    <row r="50" spans="1:255" ht="12.75" customHeight="1" x14ac:dyDescent="0.25">
      <c r="A50" s="3"/>
      <c r="B50" s="22" t="s">
        <v>74</v>
      </c>
      <c r="C50" s="23"/>
      <c r="D50" s="24"/>
      <c r="E50" s="23"/>
      <c r="F50" s="29"/>
      <c r="G50" s="25"/>
    </row>
    <row r="51" spans="1:255" ht="12.75" customHeight="1" x14ac:dyDescent="0.25">
      <c r="A51" s="3"/>
      <c r="B51" s="31" t="s">
        <v>95</v>
      </c>
      <c r="C51" s="23" t="s">
        <v>61</v>
      </c>
      <c r="D51" s="24">
        <v>0.4</v>
      </c>
      <c r="E51" s="23" t="s">
        <v>75</v>
      </c>
      <c r="F51" s="29">
        <v>10800</v>
      </c>
      <c r="G51" s="25">
        <f>D51*F51</f>
        <v>4320</v>
      </c>
    </row>
    <row r="52" spans="1:255" ht="12.75" customHeight="1" x14ac:dyDescent="0.25">
      <c r="A52" s="3"/>
      <c r="B52" s="31" t="s">
        <v>100</v>
      </c>
      <c r="C52" s="23" t="s">
        <v>60</v>
      </c>
      <c r="D52" s="24">
        <v>0.5</v>
      </c>
      <c r="E52" s="23" t="s">
        <v>101</v>
      </c>
      <c r="F52" s="29">
        <v>56416</v>
      </c>
      <c r="G52" s="25">
        <f>D52*F52</f>
        <v>28208</v>
      </c>
    </row>
    <row r="53" spans="1:255" ht="12.75" customHeight="1" x14ac:dyDescent="0.25">
      <c r="A53" s="3"/>
      <c r="B53" s="22" t="s">
        <v>91</v>
      </c>
      <c r="C53" s="23"/>
      <c r="D53" s="24"/>
      <c r="E53" s="23"/>
      <c r="F53" s="29"/>
      <c r="G53" s="25">
        <f t="shared" ref="G53:G54" si="3">D53*F53</f>
        <v>0</v>
      </c>
    </row>
    <row r="54" spans="1:255" ht="12.75" customHeight="1" x14ac:dyDescent="0.25">
      <c r="A54" s="3"/>
      <c r="B54" s="31" t="s">
        <v>92</v>
      </c>
      <c r="C54" s="23" t="s">
        <v>61</v>
      </c>
      <c r="D54" s="24">
        <v>0.3</v>
      </c>
      <c r="E54" s="23" t="s">
        <v>93</v>
      </c>
      <c r="F54" s="29">
        <v>11800</v>
      </c>
      <c r="G54" s="25">
        <f t="shared" si="3"/>
        <v>3540</v>
      </c>
    </row>
    <row r="55" spans="1:255" s="12" customFormat="1" ht="13.5" customHeight="1" x14ac:dyDescent="0.25">
      <c r="A55" s="33"/>
      <c r="B55" s="91" t="s">
        <v>32</v>
      </c>
      <c r="C55" s="93"/>
      <c r="D55" s="93"/>
      <c r="E55" s="93"/>
      <c r="F55" s="94"/>
      <c r="G55" s="101">
        <f>SUM(G43:G54)</f>
        <v>1215368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1"/>
      <c r="BN55" s="11"/>
      <c r="BO55" s="11"/>
      <c r="BP55" s="11"/>
      <c r="BQ55" s="11"/>
      <c r="BR55" s="11"/>
      <c r="BS55" s="11"/>
      <c r="BT55" s="11"/>
      <c r="BU55" s="11"/>
      <c r="BV55" s="11"/>
      <c r="BW55" s="11"/>
      <c r="BX55" s="11"/>
      <c r="BY55" s="11"/>
      <c r="BZ55" s="11"/>
      <c r="CA55" s="11"/>
      <c r="CB55" s="11"/>
      <c r="CC55" s="11"/>
      <c r="CD55" s="11"/>
      <c r="CE55" s="11"/>
      <c r="CF55" s="11"/>
      <c r="CG55" s="11"/>
      <c r="CH55" s="11"/>
      <c r="CI55" s="11"/>
      <c r="CJ55" s="11"/>
      <c r="CK55" s="11"/>
      <c r="CL55" s="11"/>
      <c r="CM55" s="11"/>
      <c r="CN55" s="11"/>
      <c r="CO55" s="11"/>
      <c r="CP55" s="11"/>
      <c r="CQ55" s="11"/>
      <c r="CR55" s="11"/>
      <c r="CS55" s="11"/>
      <c r="CT55" s="11"/>
      <c r="CU55" s="11"/>
      <c r="CV55" s="11"/>
      <c r="CW55" s="11"/>
      <c r="CX55" s="11"/>
      <c r="CY55" s="11"/>
      <c r="CZ55" s="11"/>
      <c r="DA55" s="11"/>
      <c r="DB55" s="11"/>
      <c r="DC55" s="11"/>
      <c r="DD55" s="11"/>
      <c r="DE55" s="11"/>
      <c r="DF55" s="11"/>
      <c r="DG55" s="11"/>
      <c r="DH55" s="11"/>
      <c r="DI55" s="11"/>
      <c r="DJ55" s="11"/>
      <c r="DK55" s="11"/>
      <c r="DL55" s="11"/>
      <c r="DM55" s="11"/>
      <c r="DN55" s="11"/>
      <c r="DO55" s="11"/>
      <c r="DP55" s="11"/>
      <c r="DQ55" s="11"/>
      <c r="DR55" s="11"/>
      <c r="DS55" s="11"/>
      <c r="DT55" s="11"/>
      <c r="DU55" s="11"/>
      <c r="DV55" s="11"/>
      <c r="DW55" s="11"/>
      <c r="DX55" s="11"/>
      <c r="DY55" s="11"/>
      <c r="DZ55" s="11"/>
      <c r="EA55" s="11"/>
      <c r="EB55" s="11"/>
      <c r="EC55" s="11"/>
      <c r="ED55" s="11"/>
      <c r="EE55" s="11"/>
      <c r="EF55" s="11"/>
      <c r="EG55" s="11"/>
      <c r="EH55" s="11"/>
      <c r="EI55" s="11"/>
      <c r="EJ55" s="11"/>
      <c r="EK55" s="11"/>
      <c r="EL55" s="11"/>
      <c r="EM55" s="11"/>
      <c r="EN55" s="11"/>
      <c r="EO55" s="11"/>
      <c r="EP55" s="11"/>
      <c r="EQ55" s="11"/>
      <c r="ER55" s="11"/>
      <c r="ES55" s="11"/>
      <c r="ET55" s="11"/>
      <c r="EU55" s="11"/>
      <c r="EV55" s="11"/>
      <c r="EW55" s="11"/>
      <c r="EX55" s="11"/>
      <c r="EY55" s="11"/>
      <c r="EZ55" s="11"/>
      <c r="FA55" s="11"/>
      <c r="FB55" s="11"/>
      <c r="FC55" s="11"/>
      <c r="FD55" s="11"/>
      <c r="FE55" s="11"/>
      <c r="FF55" s="11"/>
      <c r="FG55" s="11"/>
      <c r="FH55" s="11"/>
      <c r="FI55" s="11"/>
      <c r="FJ55" s="11"/>
      <c r="FK55" s="11"/>
      <c r="FL55" s="11"/>
      <c r="FM55" s="11"/>
      <c r="FN55" s="11"/>
      <c r="FO55" s="11"/>
      <c r="FP55" s="11"/>
      <c r="FQ55" s="11"/>
      <c r="FR55" s="11"/>
      <c r="FS55" s="11"/>
      <c r="FT55" s="11"/>
      <c r="FU55" s="11"/>
      <c r="FV55" s="11"/>
      <c r="FW55" s="11"/>
      <c r="FX55" s="11"/>
      <c r="FY55" s="11"/>
      <c r="FZ55" s="11"/>
      <c r="GA55" s="11"/>
      <c r="GB55" s="11"/>
      <c r="GC55" s="11"/>
      <c r="GD55" s="11"/>
      <c r="GE55" s="11"/>
      <c r="GF55" s="11"/>
      <c r="GG55" s="11"/>
      <c r="GH55" s="11"/>
      <c r="GI55" s="11"/>
      <c r="GJ55" s="11"/>
      <c r="GK55" s="11"/>
      <c r="GL55" s="11"/>
      <c r="GM55" s="11"/>
      <c r="GN55" s="11"/>
      <c r="GO55" s="11"/>
      <c r="GP55" s="11"/>
      <c r="GQ55" s="11"/>
      <c r="GR55" s="11"/>
      <c r="GS55" s="11"/>
      <c r="GT55" s="11"/>
      <c r="GU55" s="11"/>
      <c r="GV55" s="11"/>
      <c r="GW55" s="11"/>
      <c r="GX55" s="11"/>
      <c r="GY55" s="11"/>
      <c r="GZ55" s="11"/>
      <c r="HA55" s="11"/>
      <c r="HB55" s="11"/>
      <c r="HC55" s="11"/>
      <c r="HD55" s="11"/>
      <c r="HE55" s="11"/>
      <c r="HF55" s="11"/>
      <c r="HG55" s="11"/>
      <c r="HH55" s="11"/>
      <c r="HI55" s="11"/>
      <c r="HJ55" s="11"/>
      <c r="HK55" s="11"/>
      <c r="HL55" s="11"/>
      <c r="HM55" s="11"/>
      <c r="HN55" s="11"/>
      <c r="HO55" s="11"/>
      <c r="HP55" s="11"/>
      <c r="HQ55" s="11"/>
      <c r="HR55" s="11"/>
      <c r="HS55" s="11"/>
      <c r="HT55" s="11"/>
      <c r="HU55" s="11"/>
      <c r="HV55" s="11"/>
      <c r="HW55" s="11"/>
      <c r="HX55" s="11"/>
      <c r="HY55" s="11"/>
      <c r="HZ55" s="11"/>
      <c r="IA55" s="11"/>
      <c r="IB55" s="11"/>
      <c r="IC55" s="11"/>
      <c r="ID55" s="11"/>
      <c r="IE55" s="11"/>
      <c r="IF55" s="11"/>
      <c r="IG55" s="11"/>
      <c r="IH55" s="11"/>
      <c r="II55" s="11"/>
      <c r="IJ55" s="11"/>
      <c r="IK55" s="11"/>
      <c r="IL55" s="11"/>
      <c r="IM55" s="11"/>
      <c r="IN55" s="11"/>
      <c r="IO55" s="11"/>
      <c r="IP55" s="11"/>
      <c r="IQ55" s="11"/>
      <c r="IR55" s="11"/>
      <c r="IS55" s="11"/>
      <c r="IT55" s="11"/>
      <c r="IU55" s="11"/>
    </row>
    <row r="56" spans="1:255" s="12" customFormat="1" ht="12" customHeight="1" x14ac:dyDescent="0.25">
      <c r="A56" s="33"/>
      <c r="B56" s="41"/>
      <c r="C56" s="41"/>
      <c r="D56" s="41"/>
      <c r="E56" s="44"/>
      <c r="F56" s="42"/>
      <c r="G56" s="42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  <c r="IT56" s="11"/>
      <c r="IU56" s="11"/>
    </row>
    <row r="57" spans="1:255" s="12" customFormat="1" ht="12" customHeight="1" x14ac:dyDescent="0.25">
      <c r="A57" s="33"/>
      <c r="B57" s="89" t="s">
        <v>33</v>
      </c>
      <c r="C57" s="43"/>
      <c r="D57" s="43"/>
      <c r="E57" s="43"/>
      <c r="F57" s="40"/>
      <c r="G57" s="40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  <c r="HE57" s="11"/>
      <c r="HF57" s="11"/>
      <c r="HG57" s="11"/>
      <c r="HH57" s="11"/>
      <c r="HI57" s="11"/>
      <c r="HJ57" s="11"/>
      <c r="HK57" s="11"/>
      <c r="HL57" s="11"/>
      <c r="HM57" s="11"/>
      <c r="HN57" s="11"/>
      <c r="HO57" s="11"/>
      <c r="HP57" s="11"/>
      <c r="HQ57" s="11"/>
      <c r="HR57" s="11"/>
      <c r="HS57" s="11"/>
      <c r="HT57" s="11"/>
      <c r="HU57" s="11"/>
      <c r="HV57" s="11"/>
      <c r="HW57" s="11"/>
      <c r="HX57" s="11"/>
      <c r="HY57" s="11"/>
      <c r="HZ57" s="11"/>
      <c r="IA57" s="11"/>
      <c r="IB57" s="11"/>
      <c r="IC57" s="11"/>
      <c r="ID57" s="11"/>
      <c r="IE57" s="11"/>
      <c r="IF57" s="11"/>
      <c r="IG57" s="11"/>
      <c r="IH57" s="11"/>
      <c r="II57" s="11"/>
      <c r="IJ57" s="11"/>
      <c r="IK57" s="11"/>
      <c r="IL57" s="11"/>
      <c r="IM57" s="11"/>
      <c r="IN57" s="11"/>
      <c r="IO57" s="11"/>
      <c r="IP57" s="11"/>
      <c r="IQ57" s="11"/>
      <c r="IR57" s="11"/>
      <c r="IS57" s="11"/>
      <c r="IT57" s="11"/>
      <c r="IU57" s="11"/>
    </row>
    <row r="58" spans="1:255" s="12" customFormat="1" ht="24" customHeight="1" x14ac:dyDescent="0.25">
      <c r="A58" s="33"/>
      <c r="B58" s="90" t="s">
        <v>34</v>
      </c>
      <c r="C58" s="92" t="s">
        <v>30</v>
      </c>
      <c r="D58" s="92" t="s">
        <v>31</v>
      </c>
      <c r="E58" s="90" t="s">
        <v>19</v>
      </c>
      <c r="F58" s="92" t="s">
        <v>20</v>
      </c>
      <c r="G58" s="90" t="s">
        <v>21</v>
      </c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  <c r="HE58" s="11"/>
      <c r="HF58" s="11"/>
      <c r="HG58" s="11"/>
      <c r="HH58" s="11"/>
      <c r="HI58" s="11"/>
      <c r="HJ58" s="11"/>
      <c r="HK58" s="11"/>
      <c r="HL58" s="11"/>
      <c r="HM58" s="11"/>
      <c r="HN58" s="11"/>
      <c r="HO58" s="11"/>
      <c r="HP58" s="11"/>
      <c r="HQ58" s="11"/>
      <c r="HR58" s="11"/>
      <c r="HS58" s="11"/>
      <c r="HT58" s="11"/>
      <c r="HU58" s="11"/>
      <c r="HV58" s="11"/>
      <c r="HW58" s="11"/>
      <c r="HX58" s="11"/>
      <c r="HY58" s="11"/>
      <c r="HZ58" s="11"/>
      <c r="IA58" s="11"/>
      <c r="IB58" s="11"/>
      <c r="IC58" s="11"/>
      <c r="ID58" s="11"/>
      <c r="IE58" s="11"/>
      <c r="IF58" s="11"/>
      <c r="IG58" s="11"/>
      <c r="IH58" s="11"/>
      <c r="II58" s="11"/>
      <c r="IJ58" s="11"/>
      <c r="IK58" s="11"/>
      <c r="IL58" s="11"/>
      <c r="IM58" s="11"/>
      <c r="IN58" s="11"/>
      <c r="IO58" s="11"/>
      <c r="IP58" s="11"/>
      <c r="IQ58" s="11"/>
      <c r="IR58" s="11"/>
      <c r="IS58" s="11"/>
      <c r="IT58" s="11"/>
      <c r="IU58" s="11"/>
    </row>
    <row r="59" spans="1:255" s="15" customFormat="1" ht="12.75" customHeight="1" x14ac:dyDescent="0.25">
      <c r="A59" s="37"/>
      <c r="B59" s="18" t="s">
        <v>103</v>
      </c>
      <c r="C59" s="23" t="s">
        <v>110</v>
      </c>
      <c r="D59" s="25">
        <v>300</v>
      </c>
      <c r="E59" s="19" t="s">
        <v>111</v>
      </c>
      <c r="F59" s="25">
        <v>125</v>
      </c>
      <c r="G59" s="25">
        <f>F59*D59</f>
        <v>37500</v>
      </c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14"/>
      <c r="BE59" s="14"/>
      <c r="BF59" s="14"/>
      <c r="BG59" s="14"/>
      <c r="BH59" s="14"/>
      <c r="BI59" s="14"/>
      <c r="BJ59" s="14"/>
      <c r="BK59" s="14"/>
      <c r="BL59" s="14"/>
      <c r="BM59" s="14"/>
      <c r="BN59" s="14"/>
      <c r="BO59" s="14"/>
      <c r="BP59" s="14"/>
      <c r="BQ59" s="14"/>
      <c r="BR59" s="14"/>
      <c r="BS59" s="14"/>
      <c r="BT59" s="14"/>
      <c r="BU59" s="14"/>
      <c r="BV59" s="14"/>
      <c r="BW59" s="14"/>
      <c r="BX59" s="14"/>
      <c r="BY59" s="14"/>
      <c r="BZ59" s="14"/>
      <c r="CA59" s="14"/>
      <c r="CB59" s="14"/>
      <c r="CC59" s="14"/>
      <c r="CD59" s="14"/>
      <c r="CE59" s="14"/>
      <c r="CF59" s="14"/>
      <c r="CG59" s="14"/>
      <c r="CH59" s="14"/>
      <c r="CI59" s="14"/>
      <c r="CJ59" s="14"/>
      <c r="CK59" s="14"/>
      <c r="CL59" s="14"/>
      <c r="CM59" s="14"/>
      <c r="CN59" s="14"/>
      <c r="CO59" s="14"/>
      <c r="CP59" s="14"/>
      <c r="CQ59" s="14"/>
      <c r="CR59" s="14"/>
      <c r="CS59" s="14"/>
      <c r="CT59" s="14"/>
      <c r="CU59" s="14"/>
      <c r="CV59" s="14"/>
      <c r="CW59" s="14"/>
      <c r="CX59" s="14"/>
      <c r="CY59" s="14"/>
      <c r="CZ59" s="14"/>
      <c r="DA59" s="14"/>
      <c r="DB59" s="14"/>
      <c r="DC59" s="14"/>
      <c r="DD59" s="14"/>
      <c r="DE59" s="14"/>
      <c r="DF59" s="14"/>
      <c r="DG59" s="14"/>
      <c r="DH59" s="14"/>
      <c r="DI59" s="14"/>
      <c r="DJ59" s="14"/>
      <c r="DK59" s="14"/>
      <c r="DL59" s="14"/>
      <c r="DM59" s="14"/>
      <c r="DN59" s="14"/>
      <c r="DO59" s="14"/>
      <c r="DP59" s="14"/>
      <c r="DQ59" s="14"/>
      <c r="DR59" s="14"/>
      <c r="DS59" s="14"/>
      <c r="DT59" s="14"/>
      <c r="DU59" s="14"/>
      <c r="DV59" s="14"/>
      <c r="DW59" s="14"/>
      <c r="DX59" s="14"/>
      <c r="DY59" s="14"/>
      <c r="DZ59" s="14"/>
      <c r="EA59" s="14"/>
      <c r="EB59" s="14"/>
      <c r="EC59" s="14"/>
      <c r="ED59" s="14"/>
      <c r="EE59" s="14"/>
      <c r="EF59" s="14"/>
      <c r="EG59" s="14"/>
      <c r="EH59" s="14"/>
      <c r="EI59" s="14"/>
      <c r="EJ59" s="14"/>
      <c r="EK59" s="14"/>
      <c r="EL59" s="14"/>
      <c r="EM59" s="14"/>
      <c r="EN59" s="14"/>
      <c r="EO59" s="14"/>
      <c r="EP59" s="14"/>
      <c r="EQ59" s="14"/>
      <c r="ER59" s="14"/>
      <c r="ES59" s="14"/>
      <c r="ET59" s="14"/>
      <c r="EU59" s="14"/>
      <c r="EV59" s="14"/>
      <c r="EW59" s="14"/>
      <c r="EX59" s="14"/>
      <c r="EY59" s="14"/>
      <c r="EZ59" s="14"/>
      <c r="FA59" s="14"/>
      <c r="FB59" s="14"/>
      <c r="FC59" s="14"/>
      <c r="FD59" s="14"/>
      <c r="FE59" s="14"/>
      <c r="FF59" s="14"/>
      <c r="FG59" s="14"/>
      <c r="FH59" s="14"/>
      <c r="FI59" s="14"/>
      <c r="FJ59" s="14"/>
      <c r="FK59" s="14"/>
      <c r="FL59" s="14"/>
      <c r="FM59" s="14"/>
      <c r="FN59" s="14"/>
      <c r="FO59" s="14"/>
      <c r="FP59" s="14"/>
      <c r="FQ59" s="14"/>
      <c r="FR59" s="14"/>
      <c r="FS59" s="14"/>
      <c r="FT59" s="14"/>
      <c r="FU59" s="14"/>
      <c r="FV59" s="14"/>
      <c r="FW59" s="14"/>
      <c r="FX59" s="14"/>
      <c r="FY59" s="14"/>
      <c r="FZ59" s="14"/>
      <c r="GA59" s="14"/>
      <c r="GB59" s="14"/>
      <c r="GC59" s="14"/>
      <c r="GD59" s="14"/>
      <c r="GE59" s="14"/>
      <c r="GF59" s="14"/>
      <c r="GG59" s="14"/>
      <c r="GH59" s="14"/>
      <c r="GI59" s="14"/>
      <c r="GJ59" s="14"/>
      <c r="GK59" s="14"/>
      <c r="GL59" s="14"/>
      <c r="GM59" s="14"/>
      <c r="GN59" s="14"/>
      <c r="GO59" s="14"/>
      <c r="GP59" s="14"/>
      <c r="GQ59" s="14"/>
      <c r="GR59" s="14"/>
      <c r="GS59" s="14"/>
      <c r="GT59" s="14"/>
      <c r="GU59" s="14"/>
      <c r="GV59" s="14"/>
      <c r="GW59" s="14"/>
      <c r="GX59" s="14"/>
      <c r="GY59" s="14"/>
      <c r="GZ59" s="14"/>
      <c r="HA59" s="14"/>
      <c r="HB59" s="14"/>
      <c r="HC59" s="14"/>
      <c r="HD59" s="14"/>
      <c r="HE59" s="14"/>
      <c r="HF59" s="14"/>
      <c r="HG59" s="14"/>
      <c r="HH59" s="14"/>
      <c r="HI59" s="14"/>
      <c r="HJ59" s="14"/>
      <c r="HK59" s="14"/>
      <c r="HL59" s="14"/>
      <c r="HM59" s="14"/>
      <c r="HN59" s="14"/>
      <c r="HO59" s="14"/>
      <c r="HP59" s="14"/>
      <c r="HQ59" s="14"/>
      <c r="HR59" s="14"/>
      <c r="HS59" s="14"/>
      <c r="HT59" s="14"/>
      <c r="HU59" s="14"/>
      <c r="HV59" s="14"/>
      <c r="HW59" s="14"/>
      <c r="HX59" s="14"/>
      <c r="HY59" s="14"/>
      <c r="HZ59" s="14"/>
      <c r="IA59" s="14"/>
      <c r="IB59" s="14"/>
      <c r="IC59" s="14"/>
      <c r="ID59" s="14"/>
      <c r="IE59" s="14"/>
      <c r="IF59" s="14"/>
      <c r="IG59" s="14"/>
      <c r="IH59" s="14"/>
      <c r="II59" s="14"/>
      <c r="IJ59" s="14"/>
      <c r="IK59" s="14"/>
      <c r="IL59" s="14"/>
      <c r="IM59" s="14"/>
      <c r="IN59" s="14"/>
      <c r="IO59" s="14"/>
      <c r="IP59" s="14"/>
      <c r="IQ59" s="14"/>
      <c r="IR59" s="14"/>
      <c r="IS59" s="14"/>
      <c r="IT59" s="14"/>
      <c r="IU59" s="14"/>
    </row>
    <row r="60" spans="1:255" s="15" customFormat="1" ht="12.75" customHeight="1" x14ac:dyDescent="0.25">
      <c r="A60" s="37"/>
      <c r="B60" s="109" t="s">
        <v>112</v>
      </c>
      <c r="C60" s="23" t="s">
        <v>113</v>
      </c>
      <c r="D60" s="25">
        <v>1</v>
      </c>
      <c r="E60" s="19" t="s">
        <v>111</v>
      </c>
      <c r="F60" s="25">
        <v>3500</v>
      </c>
      <c r="G60" s="25">
        <f>F60*D60</f>
        <v>3500</v>
      </c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14"/>
      <c r="AT60" s="14"/>
      <c r="AU60" s="14"/>
      <c r="AV60" s="14"/>
      <c r="AW60" s="14"/>
      <c r="AX60" s="14"/>
      <c r="AY60" s="14"/>
      <c r="AZ60" s="14"/>
      <c r="BA60" s="14"/>
      <c r="BB60" s="14"/>
      <c r="BC60" s="14"/>
      <c r="BD60" s="14"/>
      <c r="BE60" s="14"/>
      <c r="BF60" s="14"/>
      <c r="BG60" s="14"/>
      <c r="BH60" s="14"/>
      <c r="BI60" s="14"/>
      <c r="BJ60" s="14"/>
      <c r="BK60" s="14"/>
      <c r="BL60" s="14"/>
      <c r="BM60" s="14"/>
      <c r="BN60" s="14"/>
      <c r="BO60" s="14"/>
      <c r="BP60" s="14"/>
      <c r="BQ60" s="14"/>
      <c r="BR60" s="14"/>
      <c r="BS60" s="14"/>
      <c r="BT60" s="14"/>
      <c r="BU60" s="14"/>
      <c r="BV60" s="14"/>
      <c r="BW60" s="14"/>
      <c r="BX60" s="14"/>
      <c r="BY60" s="14"/>
      <c r="BZ60" s="14"/>
      <c r="CA60" s="14"/>
      <c r="CB60" s="14"/>
      <c r="CC60" s="14"/>
      <c r="CD60" s="14"/>
      <c r="CE60" s="14"/>
      <c r="CF60" s="14"/>
      <c r="CG60" s="14"/>
      <c r="CH60" s="14"/>
      <c r="CI60" s="14"/>
      <c r="CJ60" s="14"/>
      <c r="CK60" s="14"/>
      <c r="CL60" s="14"/>
      <c r="CM60" s="14"/>
      <c r="CN60" s="14"/>
      <c r="CO60" s="14"/>
      <c r="CP60" s="14"/>
      <c r="CQ60" s="14"/>
      <c r="CR60" s="14"/>
      <c r="CS60" s="14"/>
      <c r="CT60" s="14"/>
      <c r="CU60" s="14"/>
      <c r="CV60" s="14"/>
      <c r="CW60" s="14"/>
      <c r="CX60" s="14"/>
      <c r="CY60" s="14"/>
      <c r="CZ60" s="14"/>
      <c r="DA60" s="14"/>
      <c r="DB60" s="14"/>
      <c r="DC60" s="14"/>
      <c r="DD60" s="14"/>
      <c r="DE60" s="14"/>
      <c r="DF60" s="14"/>
      <c r="DG60" s="14"/>
      <c r="DH60" s="14"/>
      <c r="DI60" s="14"/>
      <c r="DJ60" s="14"/>
      <c r="DK60" s="14"/>
      <c r="DL60" s="14"/>
      <c r="DM60" s="14"/>
      <c r="DN60" s="14"/>
      <c r="DO60" s="14"/>
      <c r="DP60" s="14"/>
      <c r="DQ60" s="14"/>
      <c r="DR60" s="14"/>
      <c r="DS60" s="14"/>
      <c r="DT60" s="14"/>
      <c r="DU60" s="14"/>
      <c r="DV60" s="14"/>
      <c r="DW60" s="14"/>
      <c r="DX60" s="14"/>
      <c r="DY60" s="14"/>
      <c r="DZ60" s="14"/>
      <c r="EA60" s="14"/>
      <c r="EB60" s="14"/>
      <c r="EC60" s="14"/>
      <c r="ED60" s="14"/>
      <c r="EE60" s="14"/>
      <c r="EF60" s="14"/>
      <c r="EG60" s="14"/>
      <c r="EH60" s="14"/>
      <c r="EI60" s="14"/>
      <c r="EJ60" s="14"/>
      <c r="EK60" s="14"/>
      <c r="EL60" s="14"/>
      <c r="EM60" s="14"/>
      <c r="EN60" s="14"/>
      <c r="EO60" s="14"/>
      <c r="EP60" s="14"/>
      <c r="EQ60" s="14"/>
      <c r="ER60" s="14"/>
      <c r="ES60" s="14"/>
      <c r="ET60" s="14"/>
      <c r="EU60" s="14"/>
      <c r="EV60" s="14"/>
      <c r="EW60" s="14"/>
      <c r="EX60" s="14"/>
      <c r="EY60" s="14"/>
      <c r="EZ60" s="14"/>
      <c r="FA60" s="14"/>
      <c r="FB60" s="14"/>
      <c r="FC60" s="14"/>
      <c r="FD60" s="14"/>
      <c r="FE60" s="14"/>
      <c r="FF60" s="14"/>
      <c r="FG60" s="14"/>
      <c r="FH60" s="14"/>
      <c r="FI60" s="14"/>
      <c r="FJ60" s="14"/>
      <c r="FK60" s="14"/>
      <c r="FL60" s="14"/>
      <c r="FM60" s="14"/>
      <c r="FN60" s="14"/>
      <c r="FO60" s="14"/>
      <c r="FP60" s="14"/>
      <c r="FQ60" s="14"/>
      <c r="FR60" s="14"/>
      <c r="FS60" s="14"/>
      <c r="FT60" s="14"/>
      <c r="FU60" s="14"/>
      <c r="FV60" s="14"/>
      <c r="FW60" s="14"/>
      <c r="FX60" s="14"/>
      <c r="FY60" s="14"/>
      <c r="FZ60" s="14"/>
      <c r="GA60" s="14"/>
      <c r="GB60" s="14"/>
      <c r="GC60" s="14"/>
      <c r="GD60" s="14"/>
      <c r="GE60" s="14"/>
      <c r="GF60" s="14"/>
      <c r="GG60" s="14"/>
      <c r="GH60" s="14"/>
      <c r="GI60" s="14"/>
      <c r="GJ60" s="14"/>
      <c r="GK60" s="14"/>
      <c r="GL60" s="14"/>
      <c r="GM60" s="14"/>
      <c r="GN60" s="14"/>
      <c r="GO60" s="14"/>
      <c r="GP60" s="14"/>
      <c r="GQ60" s="14"/>
      <c r="GR60" s="14"/>
      <c r="GS60" s="14"/>
      <c r="GT60" s="14"/>
      <c r="GU60" s="14"/>
      <c r="GV60" s="14"/>
      <c r="GW60" s="14"/>
      <c r="GX60" s="14"/>
      <c r="GY60" s="14"/>
      <c r="GZ60" s="14"/>
      <c r="HA60" s="14"/>
      <c r="HB60" s="14"/>
      <c r="HC60" s="14"/>
      <c r="HD60" s="14"/>
      <c r="HE60" s="14"/>
      <c r="HF60" s="14"/>
      <c r="HG60" s="14"/>
      <c r="HH60" s="14"/>
      <c r="HI60" s="14"/>
      <c r="HJ60" s="14"/>
      <c r="HK60" s="14"/>
      <c r="HL60" s="14"/>
      <c r="HM60" s="14"/>
      <c r="HN60" s="14"/>
      <c r="HO60" s="14"/>
      <c r="HP60" s="14"/>
      <c r="HQ60" s="14"/>
      <c r="HR60" s="14"/>
      <c r="HS60" s="14"/>
      <c r="HT60" s="14"/>
      <c r="HU60" s="14"/>
      <c r="HV60" s="14"/>
      <c r="HW60" s="14"/>
      <c r="HX60" s="14"/>
      <c r="HY60" s="14"/>
      <c r="HZ60" s="14"/>
      <c r="IA60" s="14"/>
      <c r="IB60" s="14"/>
      <c r="IC60" s="14"/>
      <c r="ID60" s="14"/>
      <c r="IE60" s="14"/>
      <c r="IF60" s="14"/>
      <c r="IG60" s="14"/>
      <c r="IH60" s="14"/>
      <c r="II60" s="14"/>
      <c r="IJ60" s="14"/>
      <c r="IK60" s="14"/>
      <c r="IL60" s="14"/>
      <c r="IM60" s="14"/>
      <c r="IN60" s="14"/>
      <c r="IO60" s="14"/>
      <c r="IP60" s="14"/>
      <c r="IQ60" s="14"/>
      <c r="IR60" s="14"/>
      <c r="IS60" s="14"/>
      <c r="IT60" s="14"/>
      <c r="IU60" s="14"/>
    </row>
    <row r="61" spans="1:255" s="12" customFormat="1" ht="13.5" customHeight="1" x14ac:dyDescent="0.25">
      <c r="A61" s="33"/>
      <c r="B61" s="91" t="s">
        <v>35</v>
      </c>
      <c r="C61" s="93"/>
      <c r="D61" s="93"/>
      <c r="E61" s="93"/>
      <c r="F61" s="94"/>
      <c r="G61" s="95">
        <f>SUM(G59:G60)</f>
        <v>41000</v>
      </c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11"/>
      <c r="HA61" s="11"/>
      <c r="HB61" s="11"/>
      <c r="HC61" s="11"/>
      <c r="HD61" s="11"/>
      <c r="HE61" s="11"/>
      <c r="HF61" s="11"/>
      <c r="HG61" s="11"/>
      <c r="HH61" s="11"/>
      <c r="HI61" s="11"/>
      <c r="HJ61" s="11"/>
      <c r="HK61" s="11"/>
      <c r="HL61" s="11"/>
      <c r="HM61" s="11"/>
      <c r="HN61" s="11"/>
      <c r="HO61" s="11"/>
      <c r="HP61" s="11"/>
      <c r="HQ61" s="11"/>
      <c r="HR61" s="11"/>
      <c r="HS61" s="11"/>
      <c r="HT61" s="11"/>
      <c r="HU61" s="11"/>
      <c r="HV61" s="11"/>
      <c r="HW61" s="11"/>
      <c r="HX61" s="11"/>
      <c r="HY61" s="11"/>
      <c r="HZ61" s="11"/>
      <c r="IA61" s="11"/>
      <c r="IB61" s="11"/>
      <c r="IC61" s="11"/>
      <c r="ID61" s="11"/>
      <c r="IE61" s="11"/>
      <c r="IF61" s="11"/>
      <c r="IG61" s="11"/>
      <c r="IH61" s="11"/>
      <c r="II61" s="11"/>
      <c r="IJ61" s="11"/>
      <c r="IK61" s="11"/>
      <c r="IL61" s="11"/>
      <c r="IM61" s="11"/>
      <c r="IN61" s="11"/>
      <c r="IO61" s="11"/>
      <c r="IP61" s="11"/>
      <c r="IQ61" s="11"/>
      <c r="IR61" s="11"/>
      <c r="IS61" s="11"/>
      <c r="IT61" s="11"/>
      <c r="IU61" s="11"/>
    </row>
    <row r="62" spans="1:255" ht="12" customHeight="1" x14ac:dyDescent="0.25">
      <c r="A62" s="3"/>
      <c r="B62" s="35"/>
      <c r="C62" s="35"/>
      <c r="D62" s="35"/>
      <c r="E62" s="35"/>
      <c r="F62" s="38"/>
      <c r="G62" s="38"/>
    </row>
    <row r="63" spans="1:255" s="17" customFormat="1" ht="12" customHeight="1" x14ac:dyDescent="0.2">
      <c r="A63" s="34"/>
      <c r="B63" s="79" t="s">
        <v>36</v>
      </c>
      <c r="C63" s="80"/>
      <c r="D63" s="80"/>
      <c r="E63" s="80"/>
      <c r="F63" s="80"/>
      <c r="G63" s="81">
        <f>G24+G39+G55+G61</f>
        <v>1809718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  <c r="EC63" s="16"/>
      <c r="ED63" s="16"/>
      <c r="EE63" s="16"/>
      <c r="EF63" s="16"/>
      <c r="EG63" s="16"/>
      <c r="EH63" s="16"/>
      <c r="EI63" s="16"/>
      <c r="EJ63" s="16"/>
      <c r="EK63" s="16"/>
      <c r="EL63" s="16"/>
      <c r="EM63" s="16"/>
      <c r="EN63" s="16"/>
      <c r="EO63" s="16"/>
      <c r="EP63" s="16"/>
      <c r="EQ63" s="16"/>
      <c r="ER63" s="16"/>
      <c r="ES63" s="16"/>
      <c r="ET63" s="16"/>
      <c r="EU63" s="16"/>
      <c r="EV63" s="16"/>
      <c r="EW63" s="16"/>
      <c r="EX63" s="16"/>
      <c r="EY63" s="16"/>
      <c r="EZ63" s="16"/>
      <c r="FA63" s="16"/>
      <c r="FB63" s="16"/>
      <c r="FC63" s="16"/>
      <c r="FD63" s="16"/>
      <c r="FE63" s="16"/>
      <c r="FF63" s="16"/>
      <c r="FG63" s="16"/>
      <c r="FH63" s="16"/>
      <c r="FI63" s="16"/>
      <c r="FJ63" s="16"/>
      <c r="FK63" s="16"/>
      <c r="FL63" s="16"/>
      <c r="FM63" s="16"/>
      <c r="FN63" s="16"/>
      <c r="FO63" s="16"/>
      <c r="FP63" s="16"/>
      <c r="FQ63" s="16"/>
      <c r="FR63" s="16"/>
      <c r="FS63" s="16"/>
      <c r="FT63" s="16"/>
      <c r="FU63" s="16"/>
      <c r="FV63" s="16"/>
      <c r="FW63" s="16"/>
      <c r="FX63" s="16"/>
      <c r="FY63" s="16"/>
      <c r="FZ63" s="16"/>
      <c r="GA63" s="16"/>
      <c r="GB63" s="16"/>
      <c r="GC63" s="16"/>
      <c r="GD63" s="16"/>
      <c r="GE63" s="16"/>
      <c r="GF63" s="16"/>
      <c r="GG63" s="16"/>
      <c r="GH63" s="16"/>
      <c r="GI63" s="16"/>
      <c r="GJ63" s="16"/>
      <c r="GK63" s="16"/>
      <c r="GL63" s="16"/>
      <c r="GM63" s="16"/>
      <c r="GN63" s="16"/>
      <c r="GO63" s="16"/>
      <c r="GP63" s="16"/>
      <c r="GQ63" s="16"/>
      <c r="GR63" s="16"/>
      <c r="GS63" s="16"/>
      <c r="GT63" s="16"/>
      <c r="GU63" s="16"/>
      <c r="GV63" s="16"/>
      <c r="GW63" s="16"/>
      <c r="GX63" s="16"/>
      <c r="GY63" s="16"/>
      <c r="GZ63" s="16"/>
      <c r="HA63" s="16"/>
      <c r="HB63" s="16"/>
      <c r="HC63" s="16"/>
      <c r="HD63" s="16"/>
      <c r="HE63" s="16"/>
      <c r="HF63" s="16"/>
      <c r="HG63" s="16"/>
      <c r="HH63" s="16"/>
      <c r="HI63" s="16"/>
      <c r="HJ63" s="16"/>
      <c r="HK63" s="16"/>
      <c r="HL63" s="16"/>
      <c r="HM63" s="16"/>
      <c r="HN63" s="16"/>
      <c r="HO63" s="16"/>
      <c r="HP63" s="16"/>
      <c r="HQ63" s="16"/>
      <c r="HR63" s="16"/>
      <c r="HS63" s="16"/>
      <c r="HT63" s="16"/>
      <c r="HU63" s="16"/>
      <c r="HV63" s="16"/>
      <c r="HW63" s="16"/>
      <c r="HX63" s="16"/>
      <c r="HY63" s="16"/>
      <c r="HZ63" s="16"/>
      <c r="IA63" s="16"/>
      <c r="IB63" s="16"/>
      <c r="IC63" s="16"/>
      <c r="ID63" s="16"/>
      <c r="IE63" s="16"/>
      <c r="IF63" s="16"/>
      <c r="IG63" s="16"/>
      <c r="IH63" s="16"/>
      <c r="II63" s="16"/>
      <c r="IJ63" s="16"/>
      <c r="IK63" s="16"/>
      <c r="IL63" s="16"/>
      <c r="IM63" s="16"/>
      <c r="IN63" s="16"/>
      <c r="IO63" s="16"/>
      <c r="IP63" s="16"/>
      <c r="IQ63" s="16"/>
      <c r="IR63" s="16"/>
      <c r="IS63" s="16"/>
      <c r="IT63" s="16"/>
      <c r="IU63" s="16"/>
    </row>
    <row r="64" spans="1:255" s="17" customFormat="1" ht="12" customHeight="1" x14ac:dyDescent="0.2">
      <c r="A64" s="34"/>
      <c r="B64" s="82" t="s">
        <v>37</v>
      </c>
      <c r="C64" s="46"/>
      <c r="D64" s="46"/>
      <c r="E64" s="46"/>
      <c r="F64" s="46"/>
      <c r="G64" s="83">
        <f>G63*0.05</f>
        <v>90485.900000000009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  <c r="EC64" s="16"/>
      <c r="ED64" s="16"/>
      <c r="EE64" s="16"/>
      <c r="EF64" s="16"/>
      <c r="EG64" s="16"/>
      <c r="EH64" s="16"/>
      <c r="EI64" s="16"/>
      <c r="EJ64" s="16"/>
      <c r="EK64" s="16"/>
      <c r="EL64" s="16"/>
      <c r="EM64" s="16"/>
      <c r="EN64" s="16"/>
      <c r="EO64" s="16"/>
      <c r="EP64" s="16"/>
      <c r="EQ64" s="16"/>
      <c r="ER64" s="16"/>
      <c r="ES64" s="16"/>
      <c r="ET64" s="16"/>
      <c r="EU64" s="16"/>
      <c r="EV64" s="16"/>
      <c r="EW64" s="16"/>
      <c r="EX64" s="16"/>
      <c r="EY64" s="16"/>
      <c r="EZ64" s="16"/>
      <c r="FA64" s="16"/>
      <c r="FB64" s="16"/>
      <c r="FC64" s="16"/>
      <c r="FD64" s="16"/>
      <c r="FE64" s="16"/>
      <c r="FF64" s="16"/>
      <c r="FG64" s="16"/>
      <c r="FH64" s="16"/>
      <c r="FI64" s="16"/>
      <c r="FJ64" s="16"/>
      <c r="FK64" s="16"/>
      <c r="FL64" s="16"/>
      <c r="FM64" s="16"/>
      <c r="FN64" s="16"/>
      <c r="FO64" s="16"/>
      <c r="FP64" s="16"/>
      <c r="FQ64" s="16"/>
      <c r="FR64" s="16"/>
      <c r="FS64" s="16"/>
      <c r="FT64" s="16"/>
      <c r="FU64" s="16"/>
      <c r="FV64" s="16"/>
      <c r="FW64" s="16"/>
      <c r="FX64" s="16"/>
      <c r="FY64" s="16"/>
      <c r="FZ64" s="16"/>
      <c r="GA64" s="16"/>
      <c r="GB64" s="16"/>
      <c r="GC64" s="16"/>
      <c r="GD64" s="16"/>
      <c r="GE64" s="16"/>
      <c r="GF64" s="16"/>
      <c r="GG64" s="16"/>
      <c r="GH64" s="16"/>
      <c r="GI64" s="16"/>
      <c r="GJ64" s="16"/>
      <c r="GK64" s="16"/>
      <c r="GL64" s="16"/>
      <c r="GM64" s="16"/>
      <c r="GN64" s="16"/>
      <c r="GO64" s="16"/>
      <c r="GP64" s="16"/>
      <c r="GQ64" s="16"/>
      <c r="GR64" s="16"/>
      <c r="GS64" s="16"/>
      <c r="GT64" s="16"/>
      <c r="GU64" s="16"/>
      <c r="GV64" s="16"/>
      <c r="GW64" s="16"/>
      <c r="GX64" s="16"/>
      <c r="GY64" s="16"/>
      <c r="GZ64" s="16"/>
      <c r="HA64" s="16"/>
      <c r="HB64" s="16"/>
      <c r="HC64" s="16"/>
      <c r="HD64" s="16"/>
      <c r="HE64" s="16"/>
      <c r="HF64" s="16"/>
      <c r="HG64" s="16"/>
      <c r="HH64" s="16"/>
      <c r="HI64" s="16"/>
      <c r="HJ64" s="16"/>
      <c r="HK64" s="16"/>
      <c r="HL64" s="16"/>
      <c r="HM64" s="16"/>
      <c r="HN64" s="16"/>
      <c r="HO64" s="16"/>
      <c r="HP64" s="16"/>
      <c r="HQ64" s="16"/>
      <c r="HR64" s="16"/>
      <c r="HS64" s="16"/>
      <c r="HT64" s="16"/>
      <c r="HU64" s="16"/>
      <c r="HV64" s="16"/>
      <c r="HW64" s="16"/>
      <c r="HX64" s="16"/>
      <c r="HY64" s="16"/>
      <c r="HZ64" s="16"/>
      <c r="IA64" s="16"/>
      <c r="IB64" s="16"/>
      <c r="IC64" s="16"/>
      <c r="ID64" s="16"/>
      <c r="IE64" s="16"/>
      <c r="IF64" s="16"/>
      <c r="IG64" s="16"/>
      <c r="IH64" s="16"/>
      <c r="II64" s="16"/>
      <c r="IJ64" s="16"/>
      <c r="IK64" s="16"/>
      <c r="IL64" s="16"/>
      <c r="IM64" s="16"/>
      <c r="IN64" s="16"/>
      <c r="IO64" s="16"/>
      <c r="IP64" s="16"/>
      <c r="IQ64" s="16"/>
      <c r="IR64" s="16"/>
      <c r="IS64" s="16"/>
      <c r="IT64" s="16"/>
      <c r="IU64" s="16"/>
    </row>
    <row r="65" spans="1:255" s="17" customFormat="1" ht="12" customHeight="1" x14ac:dyDescent="0.2">
      <c r="A65" s="34"/>
      <c r="B65" s="84" t="s">
        <v>38</v>
      </c>
      <c r="C65" s="45"/>
      <c r="D65" s="45"/>
      <c r="E65" s="45"/>
      <c r="F65" s="45"/>
      <c r="G65" s="85">
        <f>G63+G64</f>
        <v>1900203.9</v>
      </c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  <c r="EC65" s="16"/>
      <c r="ED65" s="16"/>
      <c r="EE65" s="16"/>
      <c r="EF65" s="16"/>
      <c r="EG65" s="16"/>
      <c r="EH65" s="16"/>
      <c r="EI65" s="16"/>
      <c r="EJ65" s="16"/>
      <c r="EK65" s="16"/>
      <c r="EL65" s="16"/>
      <c r="EM65" s="16"/>
      <c r="EN65" s="16"/>
      <c r="EO65" s="16"/>
      <c r="EP65" s="16"/>
      <c r="EQ65" s="16"/>
      <c r="ER65" s="16"/>
      <c r="ES65" s="16"/>
      <c r="ET65" s="16"/>
      <c r="EU65" s="16"/>
      <c r="EV65" s="16"/>
      <c r="EW65" s="16"/>
      <c r="EX65" s="16"/>
      <c r="EY65" s="16"/>
      <c r="EZ65" s="16"/>
      <c r="FA65" s="16"/>
      <c r="FB65" s="16"/>
      <c r="FC65" s="16"/>
      <c r="FD65" s="16"/>
      <c r="FE65" s="16"/>
      <c r="FF65" s="16"/>
      <c r="FG65" s="16"/>
      <c r="FH65" s="16"/>
      <c r="FI65" s="16"/>
      <c r="FJ65" s="16"/>
      <c r="FK65" s="16"/>
      <c r="FL65" s="16"/>
      <c r="FM65" s="16"/>
      <c r="FN65" s="16"/>
      <c r="FO65" s="16"/>
      <c r="FP65" s="16"/>
      <c r="FQ65" s="16"/>
      <c r="FR65" s="16"/>
      <c r="FS65" s="16"/>
      <c r="FT65" s="16"/>
      <c r="FU65" s="16"/>
      <c r="FV65" s="16"/>
      <c r="FW65" s="16"/>
      <c r="FX65" s="16"/>
      <c r="FY65" s="16"/>
      <c r="FZ65" s="16"/>
      <c r="GA65" s="16"/>
      <c r="GB65" s="16"/>
      <c r="GC65" s="16"/>
      <c r="GD65" s="16"/>
      <c r="GE65" s="16"/>
      <c r="GF65" s="16"/>
      <c r="GG65" s="16"/>
      <c r="GH65" s="16"/>
      <c r="GI65" s="16"/>
      <c r="GJ65" s="16"/>
      <c r="GK65" s="16"/>
      <c r="GL65" s="16"/>
      <c r="GM65" s="16"/>
      <c r="GN65" s="16"/>
      <c r="GO65" s="16"/>
      <c r="GP65" s="16"/>
      <c r="GQ65" s="16"/>
      <c r="GR65" s="16"/>
      <c r="GS65" s="16"/>
      <c r="GT65" s="16"/>
      <c r="GU65" s="16"/>
      <c r="GV65" s="16"/>
      <c r="GW65" s="16"/>
      <c r="GX65" s="16"/>
      <c r="GY65" s="16"/>
      <c r="GZ65" s="16"/>
      <c r="HA65" s="16"/>
      <c r="HB65" s="16"/>
      <c r="HC65" s="16"/>
      <c r="HD65" s="16"/>
      <c r="HE65" s="16"/>
      <c r="HF65" s="16"/>
      <c r="HG65" s="16"/>
      <c r="HH65" s="16"/>
      <c r="HI65" s="16"/>
      <c r="HJ65" s="16"/>
      <c r="HK65" s="16"/>
      <c r="HL65" s="16"/>
      <c r="HM65" s="16"/>
      <c r="HN65" s="16"/>
      <c r="HO65" s="16"/>
      <c r="HP65" s="16"/>
      <c r="HQ65" s="16"/>
      <c r="HR65" s="16"/>
      <c r="HS65" s="16"/>
      <c r="HT65" s="16"/>
      <c r="HU65" s="16"/>
      <c r="HV65" s="16"/>
      <c r="HW65" s="16"/>
      <c r="HX65" s="16"/>
      <c r="HY65" s="16"/>
      <c r="HZ65" s="16"/>
      <c r="IA65" s="16"/>
      <c r="IB65" s="16"/>
      <c r="IC65" s="16"/>
      <c r="ID65" s="16"/>
      <c r="IE65" s="16"/>
      <c r="IF65" s="16"/>
      <c r="IG65" s="16"/>
      <c r="IH65" s="16"/>
      <c r="II65" s="16"/>
      <c r="IJ65" s="16"/>
      <c r="IK65" s="16"/>
      <c r="IL65" s="16"/>
      <c r="IM65" s="16"/>
      <c r="IN65" s="16"/>
      <c r="IO65" s="16"/>
      <c r="IP65" s="16"/>
      <c r="IQ65" s="16"/>
      <c r="IR65" s="16"/>
      <c r="IS65" s="16"/>
      <c r="IT65" s="16"/>
      <c r="IU65" s="16"/>
    </row>
    <row r="66" spans="1:255" s="17" customFormat="1" ht="12" customHeight="1" x14ac:dyDescent="0.2">
      <c r="A66" s="34"/>
      <c r="B66" s="82" t="s">
        <v>39</v>
      </c>
      <c r="C66" s="46"/>
      <c r="D66" s="46"/>
      <c r="E66" s="46"/>
      <c r="F66" s="46"/>
      <c r="G66" s="83">
        <f>G11</f>
        <v>2250000</v>
      </c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  <c r="EC66" s="16"/>
      <c r="ED66" s="16"/>
      <c r="EE66" s="16"/>
      <c r="EF66" s="16"/>
      <c r="EG66" s="16"/>
      <c r="EH66" s="16"/>
      <c r="EI66" s="16"/>
      <c r="EJ66" s="16"/>
      <c r="EK66" s="16"/>
      <c r="EL66" s="16"/>
      <c r="EM66" s="16"/>
      <c r="EN66" s="16"/>
      <c r="EO66" s="16"/>
      <c r="EP66" s="16"/>
      <c r="EQ66" s="16"/>
      <c r="ER66" s="16"/>
      <c r="ES66" s="16"/>
      <c r="ET66" s="16"/>
      <c r="EU66" s="16"/>
      <c r="EV66" s="16"/>
      <c r="EW66" s="16"/>
      <c r="EX66" s="16"/>
      <c r="EY66" s="16"/>
      <c r="EZ66" s="16"/>
      <c r="FA66" s="16"/>
      <c r="FB66" s="16"/>
      <c r="FC66" s="16"/>
      <c r="FD66" s="16"/>
      <c r="FE66" s="16"/>
      <c r="FF66" s="16"/>
      <c r="FG66" s="16"/>
      <c r="FH66" s="16"/>
      <c r="FI66" s="16"/>
      <c r="FJ66" s="16"/>
      <c r="FK66" s="16"/>
      <c r="FL66" s="16"/>
      <c r="FM66" s="16"/>
      <c r="FN66" s="16"/>
      <c r="FO66" s="16"/>
      <c r="FP66" s="16"/>
      <c r="FQ66" s="16"/>
      <c r="FR66" s="16"/>
      <c r="FS66" s="16"/>
      <c r="FT66" s="16"/>
      <c r="FU66" s="16"/>
      <c r="FV66" s="16"/>
      <c r="FW66" s="16"/>
      <c r="FX66" s="16"/>
      <c r="FY66" s="16"/>
      <c r="FZ66" s="16"/>
      <c r="GA66" s="16"/>
      <c r="GB66" s="16"/>
      <c r="GC66" s="16"/>
      <c r="GD66" s="16"/>
      <c r="GE66" s="16"/>
      <c r="GF66" s="16"/>
      <c r="GG66" s="16"/>
      <c r="GH66" s="16"/>
      <c r="GI66" s="16"/>
      <c r="GJ66" s="16"/>
      <c r="GK66" s="16"/>
      <c r="GL66" s="16"/>
      <c r="GM66" s="16"/>
      <c r="GN66" s="16"/>
      <c r="GO66" s="16"/>
      <c r="GP66" s="16"/>
      <c r="GQ66" s="16"/>
      <c r="GR66" s="16"/>
      <c r="GS66" s="16"/>
      <c r="GT66" s="16"/>
      <c r="GU66" s="16"/>
      <c r="GV66" s="16"/>
      <c r="GW66" s="16"/>
      <c r="GX66" s="16"/>
      <c r="GY66" s="16"/>
      <c r="GZ66" s="16"/>
      <c r="HA66" s="16"/>
      <c r="HB66" s="16"/>
      <c r="HC66" s="16"/>
      <c r="HD66" s="16"/>
      <c r="HE66" s="16"/>
      <c r="HF66" s="16"/>
      <c r="HG66" s="16"/>
      <c r="HH66" s="16"/>
      <c r="HI66" s="16"/>
      <c r="HJ66" s="16"/>
      <c r="HK66" s="16"/>
      <c r="HL66" s="16"/>
      <c r="HM66" s="16"/>
      <c r="HN66" s="16"/>
      <c r="HO66" s="16"/>
      <c r="HP66" s="16"/>
      <c r="HQ66" s="16"/>
      <c r="HR66" s="16"/>
      <c r="HS66" s="16"/>
      <c r="HT66" s="16"/>
      <c r="HU66" s="16"/>
      <c r="HV66" s="16"/>
      <c r="HW66" s="16"/>
      <c r="HX66" s="16"/>
      <c r="HY66" s="16"/>
      <c r="HZ66" s="16"/>
      <c r="IA66" s="16"/>
      <c r="IB66" s="16"/>
      <c r="IC66" s="16"/>
      <c r="ID66" s="16"/>
      <c r="IE66" s="16"/>
      <c r="IF66" s="16"/>
      <c r="IG66" s="16"/>
      <c r="IH66" s="16"/>
      <c r="II66" s="16"/>
      <c r="IJ66" s="16"/>
      <c r="IK66" s="16"/>
      <c r="IL66" s="16"/>
      <c r="IM66" s="16"/>
      <c r="IN66" s="16"/>
      <c r="IO66" s="16"/>
      <c r="IP66" s="16"/>
      <c r="IQ66" s="16"/>
      <c r="IR66" s="16"/>
      <c r="IS66" s="16"/>
      <c r="IT66" s="16"/>
      <c r="IU66" s="16"/>
    </row>
    <row r="67" spans="1:255" s="17" customFormat="1" ht="12" customHeight="1" x14ac:dyDescent="0.2">
      <c r="A67" s="34"/>
      <c r="B67" s="86" t="s">
        <v>40</v>
      </c>
      <c r="C67" s="87"/>
      <c r="D67" s="87"/>
      <c r="E67" s="87"/>
      <c r="F67" s="87"/>
      <c r="G67" s="88">
        <f>G66-G65</f>
        <v>349796.10000000009</v>
      </c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  <c r="EC67" s="16"/>
      <c r="ED67" s="16"/>
      <c r="EE67" s="16"/>
      <c r="EF67" s="16"/>
      <c r="EG67" s="16"/>
      <c r="EH67" s="16"/>
      <c r="EI67" s="16"/>
      <c r="EJ67" s="16"/>
      <c r="EK67" s="16"/>
      <c r="EL67" s="16"/>
      <c r="EM67" s="16"/>
      <c r="EN67" s="16"/>
      <c r="EO67" s="16"/>
      <c r="EP67" s="16"/>
      <c r="EQ67" s="16"/>
      <c r="ER67" s="16"/>
      <c r="ES67" s="16"/>
      <c r="ET67" s="16"/>
      <c r="EU67" s="16"/>
      <c r="EV67" s="16"/>
      <c r="EW67" s="16"/>
      <c r="EX67" s="16"/>
      <c r="EY67" s="16"/>
      <c r="EZ67" s="16"/>
      <c r="FA67" s="16"/>
      <c r="FB67" s="16"/>
      <c r="FC67" s="16"/>
      <c r="FD67" s="16"/>
      <c r="FE67" s="16"/>
      <c r="FF67" s="16"/>
      <c r="FG67" s="16"/>
      <c r="FH67" s="16"/>
      <c r="FI67" s="16"/>
      <c r="FJ67" s="16"/>
      <c r="FK67" s="16"/>
      <c r="FL67" s="16"/>
      <c r="FM67" s="16"/>
      <c r="FN67" s="16"/>
      <c r="FO67" s="16"/>
      <c r="FP67" s="16"/>
      <c r="FQ67" s="16"/>
      <c r="FR67" s="16"/>
      <c r="FS67" s="16"/>
      <c r="FT67" s="16"/>
      <c r="FU67" s="16"/>
      <c r="FV67" s="16"/>
      <c r="FW67" s="16"/>
      <c r="FX67" s="16"/>
      <c r="FY67" s="16"/>
      <c r="FZ67" s="16"/>
      <c r="GA67" s="16"/>
      <c r="GB67" s="16"/>
      <c r="GC67" s="16"/>
      <c r="GD67" s="16"/>
      <c r="GE67" s="16"/>
      <c r="GF67" s="16"/>
      <c r="GG67" s="16"/>
      <c r="GH67" s="16"/>
      <c r="GI67" s="16"/>
      <c r="GJ67" s="16"/>
      <c r="GK67" s="16"/>
      <c r="GL67" s="16"/>
      <c r="GM67" s="16"/>
      <c r="GN67" s="16"/>
      <c r="GO67" s="16"/>
      <c r="GP67" s="16"/>
      <c r="GQ67" s="16"/>
      <c r="GR67" s="16"/>
      <c r="GS67" s="16"/>
      <c r="GT67" s="16"/>
      <c r="GU67" s="16"/>
      <c r="GV67" s="16"/>
      <c r="GW67" s="16"/>
      <c r="GX67" s="16"/>
      <c r="GY67" s="16"/>
      <c r="GZ67" s="16"/>
      <c r="HA67" s="16"/>
      <c r="HB67" s="16"/>
      <c r="HC67" s="16"/>
      <c r="HD67" s="16"/>
      <c r="HE67" s="16"/>
      <c r="HF67" s="16"/>
      <c r="HG67" s="16"/>
      <c r="HH67" s="16"/>
      <c r="HI67" s="16"/>
      <c r="HJ67" s="16"/>
      <c r="HK67" s="16"/>
      <c r="HL67" s="16"/>
      <c r="HM67" s="16"/>
      <c r="HN67" s="16"/>
      <c r="HO67" s="16"/>
      <c r="HP67" s="16"/>
      <c r="HQ67" s="16"/>
      <c r="HR67" s="16"/>
      <c r="HS67" s="16"/>
      <c r="HT67" s="16"/>
      <c r="HU67" s="16"/>
      <c r="HV67" s="16"/>
      <c r="HW67" s="16"/>
      <c r="HX67" s="16"/>
      <c r="HY67" s="16"/>
      <c r="HZ67" s="16"/>
      <c r="IA67" s="16"/>
      <c r="IB67" s="16"/>
      <c r="IC67" s="16"/>
      <c r="ID67" s="16"/>
      <c r="IE67" s="16"/>
      <c r="IF67" s="16"/>
      <c r="IG67" s="16"/>
      <c r="IH67" s="16"/>
      <c r="II67" s="16"/>
      <c r="IJ67" s="16"/>
      <c r="IK67" s="16"/>
      <c r="IL67" s="16"/>
      <c r="IM67" s="16"/>
      <c r="IN67" s="16"/>
      <c r="IO67" s="16"/>
      <c r="IP67" s="16"/>
      <c r="IQ67" s="16"/>
      <c r="IR67" s="16"/>
      <c r="IS67" s="16"/>
      <c r="IT67" s="16"/>
      <c r="IU67" s="16"/>
    </row>
    <row r="68" spans="1:255" ht="12" customHeight="1" x14ac:dyDescent="0.25">
      <c r="A68" s="3"/>
      <c r="B68" s="49" t="s">
        <v>104</v>
      </c>
      <c r="C68" s="47"/>
      <c r="D68" s="47"/>
      <c r="E68" s="47"/>
      <c r="F68" s="47"/>
      <c r="G68" s="54"/>
    </row>
    <row r="69" spans="1:255" ht="12.75" customHeight="1" thickBot="1" x14ac:dyDescent="0.3">
      <c r="A69" s="3"/>
      <c r="B69" s="50"/>
      <c r="C69" s="47"/>
      <c r="D69" s="47"/>
      <c r="E69" s="47"/>
      <c r="F69" s="47"/>
      <c r="G69" s="54"/>
    </row>
    <row r="70" spans="1:255" ht="12" customHeight="1" x14ac:dyDescent="0.25">
      <c r="A70" s="3"/>
      <c r="B70" s="57" t="s">
        <v>102</v>
      </c>
      <c r="C70" s="58"/>
      <c r="D70" s="58"/>
      <c r="E70" s="58"/>
      <c r="F70" s="59"/>
      <c r="G70" s="54"/>
    </row>
    <row r="71" spans="1:255" ht="12" customHeight="1" x14ac:dyDescent="0.25">
      <c r="A71" s="3"/>
      <c r="B71" s="60" t="s">
        <v>41</v>
      </c>
      <c r="C71" s="48"/>
      <c r="D71" s="48"/>
      <c r="E71" s="48"/>
      <c r="F71" s="61"/>
      <c r="G71" s="54"/>
    </row>
    <row r="72" spans="1:255" ht="12" customHeight="1" x14ac:dyDescent="0.25">
      <c r="A72" s="3"/>
      <c r="B72" s="60" t="s">
        <v>42</v>
      </c>
      <c r="C72" s="48"/>
      <c r="D72" s="48"/>
      <c r="E72" s="48"/>
      <c r="F72" s="61"/>
      <c r="G72" s="54"/>
    </row>
    <row r="73" spans="1:255" ht="12" customHeight="1" x14ac:dyDescent="0.25">
      <c r="A73" s="3"/>
      <c r="B73" s="60" t="s">
        <v>43</v>
      </c>
      <c r="C73" s="48"/>
      <c r="D73" s="48"/>
      <c r="E73" s="48"/>
      <c r="F73" s="61"/>
      <c r="G73" s="54"/>
    </row>
    <row r="74" spans="1:255" ht="12" customHeight="1" x14ac:dyDescent="0.25">
      <c r="A74" s="3"/>
      <c r="B74" s="60" t="s">
        <v>44</v>
      </c>
      <c r="C74" s="48"/>
      <c r="D74" s="48"/>
      <c r="E74" s="48"/>
      <c r="F74" s="61"/>
      <c r="G74" s="54"/>
    </row>
    <row r="75" spans="1:255" ht="12" customHeight="1" x14ac:dyDescent="0.25">
      <c r="A75" s="3"/>
      <c r="B75" s="60" t="s">
        <v>45</v>
      </c>
      <c r="C75" s="48"/>
      <c r="D75" s="48"/>
      <c r="E75" s="48"/>
      <c r="F75" s="61"/>
      <c r="G75" s="54"/>
    </row>
    <row r="76" spans="1:255" ht="12.75" customHeight="1" thickBot="1" x14ac:dyDescent="0.3">
      <c r="A76" s="3"/>
      <c r="B76" s="62" t="s">
        <v>46</v>
      </c>
      <c r="C76" s="63"/>
      <c r="D76" s="63"/>
      <c r="E76" s="63"/>
      <c r="F76" s="64"/>
      <c r="G76" s="54"/>
    </row>
    <row r="77" spans="1:255" ht="12.75" customHeight="1" x14ac:dyDescent="0.25">
      <c r="A77" s="3"/>
      <c r="B77" s="50"/>
      <c r="C77" s="48"/>
      <c r="D77" s="48"/>
      <c r="E77" s="48"/>
      <c r="F77" s="48"/>
      <c r="G77" s="54"/>
    </row>
    <row r="78" spans="1:255" ht="15" customHeight="1" x14ac:dyDescent="0.25">
      <c r="A78" s="3"/>
      <c r="B78" s="111" t="s">
        <v>47</v>
      </c>
      <c r="C78" s="112"/>
      <c r="D78" s="65"/>
      <c r="E78" s="51"/>
      <c r="F78" s="51"/>
      <c r="G78" s="54"/>
    </row>
    <row r="79" spans="1:255" ht="12" customHeight="1" x14ac:dyDescent="0.25">
      <c r="A79" s="3"/>
      <c r="B79" s="66" t="s">
        <v>34</v>
      </c>
      <c r="C79" s="67" t="s">
        <v>48</v>
      </c>
      <c r="D79" s="68" t="s">
        <v>49</v>
      </c>
      <c r="E79" s="51"/>
      <c r="F79" s="51"/>
      <c r="G79" s="54"/>
    </row>
    <row r="80" spans="1:255" ht="12" customHeight="1" x14ac:dyDescent="0.25">
      <c r="A80" s="3"/>
      <c r="B80" s="69" t="s">
        <v>50</v>
      </c>
      <c r="C80" s="70">
        <f>G24</f>
        <v>147000</v>
      </c>
      <c r="D80" s="71">
        <f>(C80/C86)</f>
        <v>7.7360119090377627E-2</v>
      </c>
      <c r="E80" s="51"/>
      <c r="F80" s="51"/>
      <c r="G80" s="54"/>
    </row>
    <row r="81" spans="1:7" ht="12" customHeight="1" x14ac:dyDescent="0.25">
      <c r="A81" s="3"/>
      <c r="B81" s="69" t="s">
        <v>51</v>
      </c>
      <c r="C81" s="72">
        <v>0</v>
      </c>
      <c r="D81" s="71">
        <v>0</v>
      </c>
      <c r="E81" s="51"/>
      <c r="F81" s="51"/>
      <c r="G81" s="54"/>
    </row>
    <row r="82" spans="1:7" ht="12" customHeight="1" x14ac:dyDescent="0.25">
      <c r="A82" s="3"/>
      <c r="B82" s="69" t="s">
        <v>52</v>
      </c>
      <c r="C82" s="70">
        <f>G39</f>
        <v>406350</v>
      </c>
      <c r="D82" s="71">
        <f>(C82/C86)</f>
        <v>0.21384547205697244</v>
      </c>
      <c r="E82" s="51"/>
      <c r="F82" s="51"/>
      <c r="G82" s="54"/>
    </row>
    <row r="83" spans="1:7" ht="12" customHeight="1" x14ac:dyDescent="0.25">
      <c r="A83" s="3"/>
      <c r="B83" s="69" t="s">
        <v>29</v>
      </c>
      <c r="C83" s="70">
        <f>G55</f>
        <v>1215368</v>
      </c>
      <c r="D83" s="71">
        <f>(C83/C86)</f>
        <v>0.63959872937846307</v>
      </c>
      <c r="E83" s="51"/>
      <c r="F83" s="51"/>
      <c r="G83" s="54"/>
    </row>
    <row r="84" spans="1:7" ht="12" customHeight="1" x14ac:dyDescent="0.25">
      <c r="A84" s="3"/>
      <c r="B84" s="69" t="s">
        <v>53</v>
      </c>
      <c r="C84" s="73">
        <f>G61</f>
        <v>41000</v>
      </c>
      <c r="D84" s="71">
        <f>(C84/C86)</f>
        <v>2.1576631855139337E-2</v>
      </c>
      <c r="E84" s="52"/>
      <c r="F84" s="52"/>
      <c r="G84" s="54"/>
    </row>
    <row r="85" spans="1:7" ht="12" customHeight="1" x14ac:dyDescent="0.25">
      <c r="A85" s="3"/>
      <c r="B85" s="69" t="s">
        <v>54</v>
      </c>
      <c r="C85" s="73">
        <f>G64</f>
        <v>90485.900000000009</v>
      </c>
      <c r="D85" s="71">
        <f>(C85/C86)</f>
        <v>4.7619047619047623E-2</v>
      </c>
      <c r="E85" s="52"/>
      <c r="F85" s="52"/>
      <c r="G85" s="54"/>
    </row>
    <row r="86" spans="1:7" ht="12.75" customHeight="1" x14ac:dyDescent="0.25">
      <c r="A86" s="3"/>
      <c r="B86" s="66" t="s">
        <v>55</v>
      </c>
      <c r="C86" s="74">
        <f>SUM(C80:C85)</f>
        <v>1900203.9</v>
      </c>
      <c r="D86" s="75">
        <f>SUM(D80:D85)</f>
        <v>1.0000000000000002</v>
      </c>
      <c r="E86" s="52"/>
      <c r="F86" s="52"/>
      <c r="G86" s="54"/>
    </row>
    <row r="87" spans="1:7" ht="12" customHeight="1" x14ac:dyDescent="0.25">
      <c r="A87" s="3"/>
      <c r="B87" s="50"/>
      <c r="C87" s="47"/>
      <c r="D87" s="47"/>
      <c r="E87" s="47"/>
      <c r="F87" s="47"/>
      <c r="G87" s="54"/>
    </row>
    <row r="88" spans="1:7" ht="12" customHeight="1" x14ac:dyDescent="0.25">
      <c r="A88" s="3"/>
      <c r="B88" s="76"/>
      <c r="C88" s="77" t="s">
        <v>56</v>
      </c>
      <c r="D88" s="76"/>
      <c r="E88" s="76"/>
      <c r="F88" s="52"/>
      <c r="G88" s="54"/>
    </row>
    <row r="89" spans="1:7" ht="12" customHeight="1" x14ac:dyDescent="0.25">
      <c r="A89" s="3"/>
      <c r="B89" s="66" t="s">
        <v>57</v>
      </c>
      <c r="C89" s="78">
        <v>70</v>
      </c>
      <c r="D89" s="78">
        <v>75</v>
      </c>
      <c r="E89" s="78">
        <v>80</v>
      </c>
      <c r="F89" s="53"/>
      <c r="G89" s="55"/>
    </row>
    <row r="90" spans="1:7" ht="12.75" customHeight="1" x14ac:dyDescent="0.25">
      <c r="A90" s="3"/>
      <c r="B90" s="66" t="s">
        <v>58</v>
      </c>
      <c r="C90" s="74">
        <f>(1540211/70)</f>
        <v>22003.014285714286</v>
      </c>
      <c r="D90" s="74">
        <f>(1540211/75)</f>
        <v>20536.146666666667</v>
      </c>
      <c r="E90" s="74">
        <f>(1540211/80)</f>
        <v>19252.637500000001</v>
      </c>
      <c r="F90" s="53"/>
      <c r="G90" s="55"/>
    </row>
    <row r="91" spans="1:7" ht="15.6" customHeight="1" x14ac:dyDescent="0.25">
      <c r="A91" s="3"/>
      <c r="B91" s="49" t="s">
        <v>59</v>
      </c>
      <c r="C91" s="48"/>
      <c r="D91" s="48"/>
      <c r="E91" s="48"/>
      <c r="F91" s="48"/>
      <c r="G91" s="36"/>
    </row>
    <row r="92" spans="1:7" ht="11.25" customHeight="1" x14ac:dyDescent="0.25">
      <c r="B92" s="56"/>
      <c r="C92" s="56"/>
      <c r="D92" s="56"/>
      <c r="E92" s="56"/>
      <c r="F92" s="56"/>
    </row>
    <row r="93" spans="1:7" ht="11.25" customHeight="1" x14ac:dyDescent="0.25">
      <c r="B93" s="56"/>
      <c r="C93" s="56"/>
      <c r="D93" s="56"/>
      <c r="E93" s="56"/>
      <c r="F93" s="56"/>
    </row>
  </sheetData>
  <mergeCells count="8">
    <mergeCell ref="B78:C78"/>
    <mergeCell ref="E12:F12"/>
    <mergeCell ref="E10:F10"/>
    <mergeCell ref="E9:F9"/>
    <mergeCell ref="E8:F8"/>
    <mergeCell ref="E13:F13"/>
    <mergeCell ref="E14:F14"/>
    <mergeCell ref="B16:G16"/>
  </mergeCells>
  <pageMargins left="0.74803149606299213" right="0.74803149606299213" top="0.98425196850393704" bottom="0.98425196850393704" header="0" footer="0"/>
  <pageSetup paperSize="5" scale="70" fitToWidth="0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Trigo 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2022-05-19T13:15:23Z</cp:lastPrinted>
  <dcterms:created xsi:type="dcterms:W3CDTF">2020-11-27T12:49:26Z</dcterms:created>
  <dcterms:modified xsi:type="dcterms:W3CDTF">2022-07-26T15:30:30Z</dcterms:modified>
</cp:coreProperties>
</file>