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Panguipulli\"/>
    </mc:Choice>
  </mc:AlternateContent>
  <bookViews>
    <workbookView xWindow="0" yWindow="0" windowWidth="20490" windowHeight="7650"/>
  </bookViews>
  <sheets>
    <sheet name="Apico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51" i="1"/>
  <c r="G45" i="1"/>
  <c r="G43" i="1"/>
  <c r="G41" i="1"/>
  <c r="G40" i="1"/>
  <c r="G46" i="1" s="1"/>
  <c r="C73" i="1" s="1"/>
  <c r="G35" i="1"/>
  <c r="G23" i="1"/>
  <c r="G22" i="1"/>
  <c r="G21" i="1"/>
  <c r="G20" i="1"/>
  <c r="G24" i="1" s="1"/>
  <c r="C70" i="1" l="1"/>
  <c r="G53" i="1"/>
  <c r="G54" i="1" s="1"/>
  <c r="G55" i="1" l="1"/>
  <c r="C75" i="1"/>
  <c r="C76" i="1"/>
  <c r="D74" i="1" l="1"/>
  <c r="D72" i="1"/>
  <c r="D73" i="1"/>
  <c r="D75" i="1"/>
  <c r="D70" i="1"/>
  <c r="E81" i="1"/>
  <c r="D81" i="1"/>
  <c r="C81" i="1"/>
  <c r="G57" i="1"/>
  <c r="D76" i="1" l="1"/>
</calcChain>
</file>

<file path=xl/sharedStrings.xml><?xml version="1.0" encoding="utf-8"?>
<sst xmlns="http://schemas.openxmlformats.org/spreadsheetml/2006/main" count="121" uniqueCount="92">
  <si>
    <t>RUBRO O CULTIVO</t>
  </si>
  <si>
    <t>APICULTURA</t>
  </si>
  <si>
    <t>RENDIMIENTO (kg/colmena)</t>
  </si>
  <si>
    <t>VARIEDAD</t>
  </si>
  <si>
    <t>MIEL MULTIFLORAL</t>
  </si>
  <si>
    <t>FECHA ESTIMADA  PRECIO VENTA</t>
  </si>
  <si>
    <t>DIC - MAR</t>
  </si>
  <si>
    <t>NIVEL TECNOLÓGICO</t>
  </si>
  <si>
    <t>MEDIO</t>
  </si>
  <si>
    <t>PRECIO ESPERADO ($/kg.)</t>
  </si>
  <si>
    <t>REGIÓN</t>
  </si>
  <si>
    <t>LOS RIOS</t>
  </si>
  <si>
    <t>INGRESO ESPERADO, con IVA ($)</t>
  </si>
  <si>
    <t>AGENCIA DE ÁREA</t>
  </si>
  <si>
    <t>PANGUIPULLI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</si>
  <si>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</si>
  <si>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</si>
  <si>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</si>
  <si>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</si>
  <si>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</si>
  <si>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</si>
  <si>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</si>
  <si>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</si>
  <si>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</si>
  <si>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</si>
  <si>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</si>
  <si>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</si>
  <si>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</si>
  <si>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</si>
  <si>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</si>
  <si>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</si>
  <si>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</si>
  <si>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Jun - Ago</t>
  </si>
  <si>
    <t>Aplicación programa alimentación</t>
  </si>
  <si>
    <t>Julio</t>
  </si>
  <si>
    <t>Aplicación programa sanitario</t>
  </si>
  <si>
    <t>Noviembre</t>
  </si>
  <si>
    <t>Cosecha</t>
  </si>
  <si>
    <t>Sep - Mar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</si>
  <si>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</si>
  <si>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</si>
  <si>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</si>
  <si>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</si>
  <si>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</si>
  <si>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</si>
  <si>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</si>
  <si>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</si>
  <si>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</si>
  <si>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</si>
  <si>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</si>
  <si>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Energéticos (azúcar granulada - fructosa)</t>
  </si>
  <si>
    <t>Kg</t>
  </si>
  <si>
    <t>Abr - Sep</t>
  </si>
  <si>
    <t>Proteico - Aminoácidos (polen, prolotorL, levdura de cerveza y otros)</t>
  </si>
  <si>
    <t>ACARICIDAS</t>
  </si>
  <si>
    <t>Verostop, Amitraz,  otros</t>
  </si>
  <si>
    <t xml:space="preserve">und </t>
  </si>
  <si>
    <t>Primavera - Otoño</t>
  </si>
  <si>
    <t>INSECTICIDAS</t>
  </si>
  <si>
    <t>Alvar (control orgánico varroa9</t>
  </si>
  <si>
    <t>u</t>
  </si>
  <si>
    <t xml:space="preserve">Primavera   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</si>
  <si>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</si>
  <si>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</si>
  <si>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</si>
  <si>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</si>
  <si>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</si>
  <si>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</si>
  <si>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</si>
  <si>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</si>
  <si>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</si>
  <si>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</si>
  <si>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</si>
  <si>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comprador.</t>
  </si>
  <si>
    <t>4. Los insumos aplicados (tipo y dosis) están referidos al área en particular.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</si>
  <si>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</si>
  <si>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</si>
  <si>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</si>
  <si>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</si>
  <si>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</si>
  <si>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</si>
  <si>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</si>
  <si>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</si>
  <si>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</si>
  <si>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</si>
  <si>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</si>
  <si>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</si>
  <si>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</si>
  <si>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</si>
  <si>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</si>
  <si>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r>
      <rPr>
        <u/>
        <sz val="8"/>
        <color rgb="FF000000"/>
        <rFont val="Calibri"/>
        <family val="2"/>
      </rPr>
      <t>Fuente</t>
    </r>
    <r>
      <rPr>
        <sz val="8"/>
        <color rgb="FF000000"/>
        <rFont val="Calibri"/>
        <family val="2"/>
      </rPr>
      <t>: INDAP</t>
    </r>
  </si>
  <si>
    <r>
      <rPr>
        <b/>
        <u/>
        <sz val="7"/>
        <color rgb="FF000000"/>
        <rFont val="Calibri"/>
        <family val="2"/>
      </rPr>
      <t>Notas</t>
    </r>
    <r>
      <rPr>
        <b/>
        <sz val="7"/>
        <color rgb="FF000000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</si>
</sst>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</numFmts>
  <fonts count="20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sz val="11"/>
      <color rgb="FF000000"/>
      <name val="Calibri"/>
      <family val="2"/>
    </font>
    <font>
      <u/>
      <sz val="8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b/>
      <u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FEFEFE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CB3B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777670"/>
        <bgColor rgb="FFFFFFFF"/>
      </patternFill>
    </fill>
    <fill>
      <patternFill patternType="solid">
        <fgColor rgb="FFFF891C"/>
        <bgColor rgb="FFFFFFFF"/>
      </patternFill>
    </fill>
    <fill>
      <patternFill patternType="solid">
        <fgColor rgb="FF388194"/>
        <bgColor rgb="FFFFFFFF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rgb="FFFFFFFF"/>
      </patternFill>
    </fill>
    <fill>
      <patternFill patternType="solid">
        <fgColor rgb="FFD8D8D8"/>
        <bgColor rgb="FFFFFFFF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49" fontId="1" fillId="2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center" wrapText="1"/>
    </xf>
    <xf numFmtId="3" fontId="2" fillId="3" borderId="11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right" vertical="center"/>
    </xf>
    <xf numFmtId="49" fontId="4" fillId="3" borderId="11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horizontal="right" vertical="center" wrapText="1"/>
    </xf>
    <xf numFmtId="14" fontId="4" fillId="3" borderId="11" xfId="0" applyNumberFormat="1" applyFont="1" applyFill="1" applyBorder="1" applyAlignment="1">
      <alignment horizontal="right" vertical="center"/>
    </xf>
    <xf numFmtId="49" fontId="4" fillId="3" borderId="11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2" fillId="3" borderId="15" xfId="0" applyFont="1" applyFill="1" applyBorder="1" applyAlignment="1">
      <alignment wrapText="1"/>
    </xf>
    <xf numFmtId="14" fontId="2" fillId="3" borderId="16" xfId="0" applyNumberFormat="1" applyFont="1" applyFill="1" applyBorder="1" applyAlignment="1"/>
    <xf numFmtId="0" fontId="2" fillId="3" borderId="17" xfId="0" applyFont="1" applyFill="1" applyBorder="1" applyAlignment="1"/>
    <xf numFmtId="0" fontId="2" fillId="3" borderId="16" xfId="0" applyFont="1" applyFill="1" applyBorder="1" applyAlignment="1"/>
    <xf numFmtId="0" fontId="2" fillId="3" borderId="16" xfId="0" applyFont="1" applyFill="1" applyBorder="1" applyAlignment="1">
      <alignment horizontal="justify" wrapText="1"/>
    </xf>
    <xf numFmtId="49" fontId="6" fillId="2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/>
    <xf numFmtId="0" fontId="2" fillId="3" borderId="19" xfId="0" applyFont="1" applyFill="1" applyBorder="1" applyAlignment="1">
      <alignment horizontal="left"/>
    </xf>
    <xf numFmtId="0" fontId="2" fillId="3" borderId="19" xfId="0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wrapText="1"/>
    </xf>
    <xf numFmtId="49" fontId="4" fillId="3" borderId="11" xfId="0" applyNumberFormat="1" applyFont="1" applyFill="1" applyBorder="1" applyAlignment="1">
      <alignment horizontal="center" wrapText="1"/>
    </xf>
    <xf numFmtId="0" fontId="4" fillId="3" borderId="11" xfId="0" applyNumberFormat="1" applyFont="1" applyFill="1" applyBorder="1" applyAlignment="1">
      <alignment wrapText="1"/>
    </xf>
    <xf numFmtId="3" fontId="4" fillId="3" borderId="11" xfId="0" applyNumberFormat="1" applyFont="1" applyFill="1" applyBorder="1" applyAlignment="1">
      <alignment horizontal="right" wrapText="1"/>
    </xf>
    <xf numFmtId="49" fontId="7" fillId="2" borderId="11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2" fillId="3" borderId="19" xfId="0" applyNumberFormat="1" applyFont="1" applyFill="1" applyBorder="1" applyAlignment="1"/>
    <xf numFmtId="49" fontId="1" fillId="5" borderId="1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24" xfId="0" applyFont="1" applyFill="1" applyBorder="1" applyAlignment="1"/>
    <xf numFmtId="0" fontId="2" fillId="3" borderId="25" xfId="0" applyFont="1" applyFill="1" applyBorder="1" applyAlignment="1"/>
    <xf numFmtId="3" fontId="2" fillId="3" borderId="25" xfId="0" applyNumberFormat="1" applyFont="1" applyFill="1" applyBorder="1" applyAlignment="1"/>
    <xf numFmtId="49" fontId="1" fillId="2" borderId="20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right" wrapText="1"/>
    </xf>
    <xf numFmtId="49" fontId="4" fillId="3" borderId="26" xfId="0" applyNumberFormat="1" applyFont="1" applyFill="1" applyBorder="1" applyAlignment="1">
      <alignment wrapText="1"/>
    </xf>
    <xf numFmtId="49" fontId="4" fillId="3" borderId="26" xfId="0" applyNumberFormat="1" applyFont="1" applyFill="1" applyBorder="1" applyAlignment="1">
      <alignment horizontal="center" wrapText="1"/>
    </xf>
    <xf numFmtId="0" fontId="4" fillId="3" borderId="26" xfId="0" applyNumberFormat="1" applyFont="1" applyFill="1" applyBorder="1" applyAlignment="1">
      <alignment wrapText="1"/>
    </xf>
    <xf numFmtId="49" fontId="4" fillId="3" borderId="26" xfId="0" applyNumberFormat="1" applyFont="1" applyFill="1" applyBorder="1" applyAlignment="1">
      <alignment horizontal="right" wrapText="1"/>
    </xf>
    <xf numFmtId="3" fontId="4" fillId="3" borderId="26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/>
    </xf>
    <xf numFmtId="0" fontId="4" fillId="3" borderId="11" xfId="0" applyNumberFormat="1" applyFont="1" applyFill="1" applyBorder="1" applyAlignment="1"/>
    <xf numFmtId="3" fontId="4" fillId="3" borderId="11" xfId="0" applyNumberFormat="1" applyFont="1" applyFill="1" applyBorder="1" applyAlignment="1"/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/>
    <xf numFmtId="49" fontId="8" fillId="3" borderId="11" xfId="0" applyNumberFormat="1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0" fontId="2" fillId="3" borderId="25" xfId="0" applyFont="1" applyFill="1" applyBorder="1" applyAlignment="1">
      <alignment horizontal="center"/>
    </xf>
    <xf numFmtId="165" fontId="4" fillId="3" borderId="11" xfId="0" applyNumberFormat="1" applyFont="1" applyFill="1" applyBorder="1" applyAlignment="1"/>
    <xf numFmtId="49" fontId="9" fillId="2" borderId="27" xfId="0" applyNumberFormat="1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vertical="center"/>
    </xf>
    <xf numFmtId="0" fontId="2" fillId="3" borderId="28" xfId="0" applyFont="1" applyFill="1" applyBorder="1" applyAlignment="1"/>
    <xf numFmtId="3" fontId="2" fillId="3" borderId="28" xfId="0" applyNumberFormat="1" applyFont="1" applyFill="1" applyBorder="1" applyAlignment="1"/>
    <xf numFmtId="49" fontId="1" fillId="5" borderId="29" xfId="0" applyNumberFormat="1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2" borderId="3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6" fontId="1" fillId="2" borderId="33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66" fontId="1" fillId="5" borderId="33" xfId="0" applyNumberFormat="1" applyFont="1" applyFill="1" applyBorder="1" applyAlignment="1">
      <alignment vertical="center"/>
    </xf>
    <xf numFmtId="49" fontId="1" fillId="5" borderId="34" xfId="0" applyNumberFormat="1" applyFont="1" applyFill="1" applyBorder="1" applyAlignment="1">
      <alignment vertical="center"/>
    </xf>
    <xf numFmtId="0" fontId="10" fillId="5" borderId="35" xfId="0" applyFont="1" applyFill="1" applyBorder="1" applyAlignment="1">
      <alignment vertical="center"/>
    </xf>
    <xf numFmtId="166" fontId="1" fillId="6" borderId="36" xfId="0" applyNumberFormat="1" applyFont="1" applyFill="1" applyBorder="1" applyAlignment="1">
      <alignment vertical="center"/>
    </xf>
    <xf numFmtId="49" fontId="11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66" fontId="1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vertical="center"/>
    </xf>
    <xf numFmtId="0" fontId="16" fillId="3" borderId="3" xfId="0" applyFont="1" applyFill="1" applyBorder="1" applyAlignment="1"/>
    <xf numFmtId="0" fontId="16" fillId="3" borderId="4" xfId="0" applyFont="1" applyFill="1" applyBorder="1" applyAlignment="1"/>
    <xf numFmtId="49" fontId="16" fillId="3" borderId="5" xfId="0" applyNumberFormat="1" applyFont="1" applyFill="1" applyBorder="1" applyAlignment="1">
      <alignment vertical="center"/>
    </xf>
    <xf numFmtId="0" fontId="16" fillId="3" borderId="0" xfId="0" applyFont="1" applyFill="1" applyBorder="1" applyAlignment="1"/>
    <xf numFmtId="0" fontId="16" fillId="3" borderId="6" xfId="0" applyFont="1" applyFill="1" applyBorder="1" applyAlignment="1"/>
    <xf numFmtId="49" fontId="16" fillId="3" borderId="7" xfId="0" applyNumberFormat="1" applyFont="1" applyFill="1" applyBorder="1" applyAlignment="1">
      <alignment vertical="center"/>
    </xf>
    <xf numFmtId="0" fontId="16" fillId="3" borderId="8" xfId="0" applyFont="1" applyFill="1" applyBorder="1" applyAlignment="1"/>
    <xf numFmtId="0" fontId="16" fillId="3" borderId="9" xfId="0" applyFont="1" applyFill="1" applyBorder="1" applyAlignment="1"/>
    <xf numFmtId="0" fontId="16" fillId="3" borderId="0" xfId="0" applyFont="1" applyFill="1" applyBorder="1" applyAlignment="1">
      <alignment vertical="center"/>
    </xf>
    <xf numFmtId="49" fontId="17" fillId="7" borderId="37" xfId="0" applyNumberFormat="1" applyFont="1" applyFill="1" applyBorder="1" applyAlignment="1">
      <alignment vertical="center"/>
    </xf>
    <xf numFmtId="0" fontId="14" fillId="7" borderId="38" xfId="0" applyFont="1" applyFill="1" applyBorder="1" applyAlignment="1">
      <alignment vertical="center"/>
    </xf>
    <xf numFmtId="0" fontId="16" fillId="7" borderId="39" xfId="0" applyFont="1" applyFill="1" applyBorder="1" applyAlignment="1"/>
    <xf numFmtId="0" fontId="16" fillId="8" borderId="0" xfId="0" applyFont="1" applyFill="1" applyBorder="1" applyAlignment="1"/>
    <xf numFmtId="49" fontId="14" fillId="9" borderId="40" xfId="0" applyNumberFormat="1" applyFont="1" applyFill="1" applyBorder="1" applyAlignment="1">
      <alignment vertical="center"/>
    </xf>
    <xf numFmtId="49" fontId="14" fillId="9" borderId="41" xfId="0" applyNumberFormat="1" applyFont="1" applyFill="1" applyBorder="1" applyAlignment="1">
      <alignment vertical="center"/>
    </xf>
    <xf numFmtId="49" fontId="16" fillId="9" borderId="42" xfId="0" applyNumberFormat="1" applyFont="1" applyFill="1" applyBorder="1" applyAlignment="1"/>
    <xf numFmtId="49" fontId="14" fillId="3" borderId="43" xfId="0" applyNumberFormat="1" applyFont="1" applyFill="1" applyBorder="1" applyAlignment="1">
      <alignment vertical="center"/>
    </xf>
    <xf numFmtId="3" fontId="14" fillId="3" borderId="11" xfId="0" applyNumberFormat="1" applyFont="1" applyFill="1" applyBorder="1" applyAlignment="1">
      <alignment vertical="center"/>
    </xf>
    <xf numFmtId="9" fontId="16" fillId="3" borderId="44" xfId="0" applyNumberFormat="1" applyFont="1" applyFill="1" applyBorder="1" applyAlignment="1"/>
    <xf numFmtId="0" fontId="14" fillId="3" borderId="11" xfId="0" applyNumberFormat="1" applyFont="1" applyFill="1" applyBorder="1" applyAlignment="1">
      <alignment vertical="center"/>
    </xf>
    <xf numFmtId="167" fontId="14" fillId="3" borderId="11" xfId="0" applyNumberFormat="1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49" fontId="14" fillId="9" borderId="45" xfId="0" applyNumberFormat="1" applyFont="1" applyFill="1" applyBorder="1" applyAlignment="1">
      <alignment vertical="center"/>
    </xf>
    <xf numFmtId="167" fontId="14" fillId="9" borderId="46" xfId="0" applyNumberFormat="1" applyFont="1" applyFill="1" applyBorder="1" applyAlignment="1">
      <alignment vertical="center"/>
    </xf>
    <xf numFmtId="9" fontId="14" fillId="9" borderId="47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0" fillId="7" borderId="48" xfId="0" applyFont="1" applyFill="1" applyBorder="1" applyAlignment="1">
      <alignment vertical="center"/>
    </xf>
    <xf numFmtId="49" fontId="17" fillId="7" borderId="0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0" fillId="7" borderId="49" xfId="0" applyFont="1" applyFill="1" applyBorder="1" applyAlignment="1">
      <alignment vertical="center"/>
    </xf>
    <xf numFmtId="0" fontId="10" fillId="8" borderId="48" xfId="0" applyFont="1" applyFill="1" applyBorder="1" applyAlignment="1">
      <alignment vertical="center"/>
    </xf>
    <xf numFmtId="49" fontId="14" fillId="9" borderId="50" xfId="0" applyNumberFormat="1" applyFont="1" applyFill="1" applyBorder="1" applyAlignment="1">
      <alignment vertical="center"/>
    </xf>
    <xf numFmtId="0" fontId="14" fillId="9" borderId="51" xfId="0" applyNumberFormat="1" applyFont="1" applyFill="1" applyBorder="1" applyAlignment="1">
      <alignment vertical="center"/>
    </xf>
    <xf numFmtId="0" fontId="14" fillId="9" borderId="52" xfId="0" applyNumberFormat="1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166" fontId="19" fillId="3" borderId="0" xfId="0" applyNumberFormat="1" applyFont="1" applyFill="1" applyBorder="1" applyAlignment="1">
      <alignment vertical="center"/>
    </xf>
    <xf numFmtId="167" fontId="14" fillId="9" borderId="47" xfId="0" applyNumberFormat="1" applyFont="1" applyFill="1" applyBorder="1" applyAlignment="1">
      <alignment vertical="center"/>
    </xf>
    <xf numFmtId="49" fontId="16" fillId="3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169" fontId="4" fillId="3" borderId="1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933450</xdr:colOff>
      <xdr:row>6</xdr:row>
      <xdr:rowOff>90869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5829300" cy="123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83"/>
  <sheetViews>
    <sheetView tabSelected="1" workbookViewId="0">
      <selection activeCell="G79" sqref="G79"/>
    </sheetView>
  </sheetViews>
  <sheetFormatPr baseColWidth="10" defaultRowHeight="15" x14ac:dyDescent="0.25"/>
  <cols>
    <col min="1" max="1" width="6.7109375" customWidth="1"/>
    <col min="2" max="2" width="22.85546875" customWidth="1"/>
    <col min="3" max="3" width="16" customWidth="1"/>
    <col min="4" max="4" width="9.85546875" customWidth="1"/>
    <col min="6" max="6" width="13.28515625" customWidth="1"/>
    <col min="7" max="7" width="14.42578125" customWidth="1"/>
  </cols>
  <sheetData>
    <row r="8" spans="2:7" ht="24" x14ac:dyDescent="0.25">
      <c r="B8" s="1" t="s">
        <v>0</v>
      </c>
      <c r="C8" s="2" t="s">
        <v>1</v>
      </c>
      <c r="D8" s="3"/>
      <c r="E8" s="4" t="s">
        <v>2</v>
      </c>
      <c r="F8" s="5"/>
      <c r="G8" s="6">
        <v>30</v>
      </c>
    </row>
    <row r="9" spans="2:7" ht="25.5" x14ac:dyDescent="0.25">
      <c r="B9" s="7" t="s">
        <v>3</v>
      </c>
      <c r="C9" s="8" t="s">
        <v>4</v>
      </c>
      <c r="D9" s="9"/>
      <c r="E9" s="10" t="s">
        <v>5</v>
      </c>
      <c r="F9" s="11"/>
      <c r="G9" s="12" t="s">
        <v>6</v>
      </c>
    </row>
    <row r="10" spans="2:7" ht="25.5" x14ac:dyDescent="0.25">
      <c r="B10" s="7" t="s">
        <v>7</v>
      </c>
      <c r="C10" s="12" t="s">
        <v>8</v>
      </c>
      <c r="D10" s="9"/>
      <c r="E10" s="10" t="s">
        <v>9</v>
      </c>
      <c r="F10" s="11"/>
      <c r="G10" s="145">
        <v>2100</v>
      </c>
    </row>
    <row r="11" spans="2:7" x14ac:dyDescent="0.25">
      <c r="B11" s="7" t="s">
        <v>10</v>
      </c>
      <c r="C11" s="8" t="s">
        <v>11</v>
      </c>
      <c r="D11" s="9"/>
      <c r="E11" s="13" t="s">
        <v>12</v>
      </c>
      <c r="F11" s="14"/>
      <c r="G11" s="15">
        <v>74970</v>
      </c>
    </row>
    <row r="12" spans="2:7" ht="25.5" x14ac:dyDescent="0.25">
      <c r="B12" s="7" t="s">
        <v>13</v>
      </c>
      <c r="C12" s="12" t="s">
        <v>14</v>
      </c>
      <c r="D12" s="9"/>
      <c r="E12" s="10" t="s">
        <v>15</v>
      </c>
      <c r="F12" s="11"/>
      <c r="G12" s="12" t="s">
        <v>16</v>
      </c>
    </row>
    <row r="13" spans="2:7" ht="25.5" x14ac:dyDescent="0.25">
      <c r="B13" s="7" t="s">
        <v>17</v>
      </c>
      <c r="C13" s="12" t="s">
        <v>14</v>
      </c>
      <c r="D13" s="9"/>
      <c r="E13" s="10" t="s">
        <v>18</v>
      </c>
      <c r="F13" s="11"/>
      <c r="G13" s="12" t="s">
        <v>6</v>
      </c>
    </row>
    <row r="14" spans="2:7" ht="25.5" x14ac:dyDescent="0.25">
      <c r="B14" s="7" t="s">
        <v>19</v>
      </c>
      <c r="C14" s="16">
        <v>44998</v>
      </c>
      <c r="D14" s="9"/>
      <c r="E14" s="17" t="s">
        <v>20</v>
      </c>
      <c r="F14" s="18"/>
      <c r="G14" s="8" t="s">
        <v>21</v>
      </c>
    </row>
    <row r="15" spans="2:7" x14ac:dyDescent="0.25">
      <c r="B15" s="19"/>
      <c r="C15" s="20"/>
      <c r="D15" s="21"/>
      <c r="E15" s="22"/>
      <c r="F15" s="22"/>
      <c r="G15" s="23"/>
    </row>
    <row r="16" spans="2:7" x14ac:dyDescent="0.25">
      <c r="B16" s="24" t="s">
        <v>22</v>
      </c>
      <c r="C16" s="25"/>
      <c r="D16" s="25"/>
      <c r="E16" s="25"/>
      <c r="F16" s="25"/>
      <c r="G16" s="25"/>
    </row>
    <row r="17" spans="2:7" x14ac:dyDescent="0.25">
      <c r="B17" s="26"/>
      <c r="C17" s="27"/>
      <c r="D17" s="27"/>
      <c r="E17" s="27"/>
      <c r="F17" s="28"/>
      <c r="G17" s="28"/>
    </row>
    <row r="18" spans="2:7" x14ac:dyDescent="0.25">
      <c r="B18" s="29" t="s">
        <v>23</v>
      </c>
      <c r="C18" s="30"/>
      <c r="D18" s="31"/>
      <c r="E18" s="31"/>
      <c r="F18" s="31"/>
      <c r="G18" s="31"/>
    </row>
    <row r="19" spans="2:7" ht="24" x14ac:dyDescent="0.25">
      <c r="B19" s="32" t="s">
        <v>24</v>
      </c>
      <c r="C19" s="32" t="s">
        <v>25</v>
      </c>
      <c r="D19" s="32" t="s">
        <v>26</v>
      </c>
      <c r="E19" s="32" t="s">
        <v>27</v>
      </c>
      <c r="F19" s="32" t="s">
        <v>28</v>
      </c>
      <c r="G19" s="32" t="s">
        <v>29</v>
      </c>
    </row>
    <row r="20" spans="2:7" ht="25.5" x14ac:dyDescent="0.25">
      <c r="B20" s="33" t="s">
        <v>30</v>
      </c>
      <c r="C20" s="34" t="s">
        <v>31</v>
      </c>
      <c r="D20" s="35">
        <v>0.3</v>
      </c>
      <c r="E20" s="33" t="s">
        <v>32</v>
      </c>
      <c r="F20" s="36">
        <v>25000</v>
      </c>
      <c r="G20" s="36">
        <f>(D20*F20)</f>
        <v>7500</v>
      </c>
    </row>
    <row r="21" spans="2:7" ht="38.25" x14ac:dyDescent="0.25">
      <c r="B21" s="33" t="s">
        <v>33</v>
      </c>
      <c r="C21" s="34" t="s">
        <v>31</v>
      </c>
      <c r="D21" s="35">
        <v>0.2</v>
      </c>
      <c r="E21" s="33" t="s">
        <v>34</v>
      </c>
      <c r="F21" s="36">
        <v>27000</v>
      </c>
      <c r="G21" s="36">
        <f>(D21*F21)</f>
        <v>5400</v>
      </c>
    </row>
    <row r="22" spans="2:7" ht="38.25" x14ac:dyDescent="0.25">
      <c r="B22" s="33" t="s">
        <v>35</v>
      </c>
      <c r="C22" s="34" t="s">
        <v>31</v>
      </c>
      <c r="D22" s="35">
        <v>0.1</v>
      </c>
      <c r="E22" s="33" t="s">
        <v>36</v>
      </c>
      <c r="F22" s="36">
        <v>28000</v>
      </c>
      <c r="G22" s="36">
        <f>(D22*F22)</f>
        <v>2800</v>
      </c>
    </row>
    <row r="23" spans="2:7" x14ac:dyDescent="0.25">
      <c r="B23" s="33" t="s">
        <v>37</v>
      </c>
      <c r="C23" s="34" t="s">
        <v>31</v>
      </c>
      <c r="D23" s="35">
        <v>0.1</v>
      </c>
      <c r="E23" s="33" t="s">
        <v>38</v>
      </c>
      <c r="F23" s="36">
        <v>25000</v>
      </c>
      <c r="G23" s="36">
        <f>(D23*F23)</f>
        <v>2500</v>
      </c>
    </row>
    <row r="24" spans="2:7" x14ac:dyDescent="0.25">
      <c r="B24" s="37" t="s">
        <v>39</v>
      </c>
      <c r="C24" s="38"/>
      <c r="D24" s="38"/>
      <c r="E24" s="38"/>
      <c r="F24" s="39"/>
      <c r="G24" s="40">
        <f>SUM(G20:G23)</f>
        <v>18200</v>
      </c>
    </row>
    <row r="25" spans="2:7" x14ac:dyDescent="0.25">
      <c r="B25" s="26"/>
      <c r="C25" s="28"/>
      <c r="D25" s="28"/>
      <c r="E25" s="28"/>
      <c r="F25" s="41"/>
      <c r="G25" s="41"/>
    </row>
    <row r="26" spans="2:7" x14ac:dyDescent="0.25">
      <c r="B26" s="42" t="s">
        <v>40</v>
      </c>
      <c r="C26" s="43"/>
      <c r="D26" s="44"/>
      <c r="E26" s="44"/>
      <c r="F26" s="45"/>
      <c r="G26" s="45"/>
    </row>
    <row r="27" spans="2:7" ht="24" x14ac:dyDescent="0.25">
      <c r="B27" s="46" t="s">
        <v>24</v>
      </c>
      <c r="C27" s="47" t="s">
        <v>25</v>
      </c>
      <c r="D27" s="47" t="s">
        <v>26</v>
      </c>
      <c r="E27" s="46" t="s">
        <v>27</v>
      </c>
      <c r="F27" s="47" t="s">
        <v>28</v>
      </c>
      <c r="G27" s="46" t="s">
        <v>29</v>
      </c>
    </row>
    <row r="28" spans="2:7" x14ac:dyDescent="0.25">
      <c r="B28" s="48"/>
      <c r="C28" s="49" t="s">
        <v>41</v>
      </c>
      <c r="D28" s="49"/>
      <c r="E28" s="49"/>
      <c r="F28" s="48"/>
      <c r="G28" s="48"/>
    </row>
    <row r="29" spans="2:7" x14ac:dyDescent="0.25">
      <c r="B29" s="50" t="s">
        <v>42</v>
      </c>
      <c r="C29" s="51"/>
      <c r="D29" s="51"/>
      <c r="E29" s="51"/>
      <c r="F29" s="52"/>
      <c r="G29" s="52"/>
    </row>
    <row r="30" spans="2:7" x14ac:dyDescent="0.25">
      <c r="B30" s="53"/>
      <c r="C30" s="54"/>
      <c r="D30" s="54"/>
      <c r="E30" s="54"/>
      <c r="F30" s="55"/>
      <c r="G30" s="55"/>
    </row>
    <row r="31" spans="2:7" x14ac:dyDescent="0.25">
      <c r="B31" s="42" t="s">
        <v>43</v>
      </c>
      <c r="C31" s="43"/>
      <c r="D31" s="44"/>
      <c r="E31" s="44"/>
      <c r="F31" s="45"/>
      <c r="G31" s="45"/>
    </row>
    <row r="32" spans="2:7" ht="24" x14ac:dyDescent="0.25">
      <c r="B32" s="56" t="s">
        <v>24</v>
      </c>
      <c r="C32" s="56" t="s">
        <v>25</v>
      </c>
      <c r="D32" s="56" t="s">
        <v>26</v>
      </c>
      <c r="E32" s="56" t="s">
        <v>27</v>
      </c>
      <c r="F32" s="57" t="s">
        <v>28</v>
      </c>
      <c r="G32" s="56" t="s">
        <v>29</v>
      </c>
    </row>
    <row r="33" spans="2:7" x14ac:dyDescent="0.25">
      <c r="B33" s="33"/>
      <c r="C33" s="34"/>
      <c r="D33" s="35"/>
      <c r="E33" s="58"/>
      <c r="F33" s="36"/>
      <c r="G33" s="36"/>
    </row>
    <row r="34" spans="2:7" x14ac:dyDescent="0.25">
      <c r="B34" s="59"/>
      <c r="C34" s="60"/>
      <c r="D34" s="61"/>
      <c r="E34" s="62"/>
      <c r="F34" s="63"/>
      <c r="G34" s="63"/>
    </row>
    <row r="35" spans="2:7" x14ac:dyDescent="0.25">
      <c r="B35" s="64" t="s">
        <v>44</v>
      </c>
      <c r="C35" s="65"/>
      <c r="D35" s="65"/>
      <c r="E35" s="65"/>
      <c r="F35" s="66"/>
      <c r="G35" s="67">
        <f>SUM(G33:G34)</f>
        <v>0</v>
      </c>
    </row>
    <row r="36" spans="2:7" x14ac:dyDescent="0.25">
      <c r="B36" s="53"/>
      <c r="C36" s="54"/>
      <c r="D36" s="54"/>
      <c r="E36" s="54"/>
      <c r="F36" s="55"/>
      <c r="G36" s="55"/>
    </row>
    <row r="37" spans="2:7" x14ac:dyDescent="0.25">
      <c r="B37" s="42" t="s">
        <v>45</v>
      </c>
      <c r="C37" s="43"/>
      <c r="D37" s="44"/>
      <c r="E37" s="44"/>
      <c r="F37" s="45"/>
      <c r="G37" s="45"/>
    </row>
    <row r="38" spans="2:7" ht="24" x14ac:dyDescent="0.25">
      <c r="B38" s="57" t="s">
        <v>46</v>
      </c>
      <c r="C38" s="57" t="s">
        <v>47</v>
      </c>
      <c r="D38" s="57" t="s">
        <v>48</v>
      </c>
      <c r="E38" s="57" t="s">
        <v>27</v>
      </c>
      <c r="F38" s="57" t="s">
        <v>28</v>
      </c>
      <c r="G38" s="57" t="s">
        <v>29</v>
      </c>
    </row>
    <row r="39" spans="2:7" x14ac:dyDescent="0.25">
      <c r="B39" s="68" t="s">
        <v>49</v>
      </c>
      <c r="C39" s="69"/>
      <c r="D39" s="69"/>
      <c r="E39" s="69"/>
      <c r="F39" s="69"/>
      <c r="G39" s="69"/>
    </row>
    <row r="40" spans="2:7" x14ac:dyDescent="0.25">
      <c r="B40" s="70" t="s">
        <v>50</v>
      </c>
      <c r="C40" s="71" t="s">
        <v>51</v>
      </c>
      <c r="D40" s="72">
        <v>10</v>
      </c>
      <c r="E40" s="71" t="s">
        <v>52</v>
      </c>
      <c r="F40" s="73">
        <v>1500</v>
      </c>
      <c r="G40" s="73">
        <f>(D40*F40)</f>
        <v>15000</v>
      </c>
    </row>
    <row r="41" spans="2:7" ht="63.75" x14ac:dyDescent="0.25">
      <c r="B41" s="33" t="s">
        <v>53</v>
      </c>
      <c r="C41" s="74" t="s">
        <v>51</v>
      </c>
      <c r="D41" s="75">
        <v>0.17</v>
      </c>
      <c r="E41" s="74" t="s">
        <v>52</v>
      </c>
      <c r="F41" s="73">
        <v>25000</v>
      </c>
      <c r="G41" s="73">
        <f>(D41*F41)</f>
        <v>4250</v>
      </c>
    </row>
    <row r="42" spans="2:7" x14ac:dyDescent="0.25">
      <c r="B42" s="76" t="s">
        <v>54</v>
      </c>
      <c r="C42" s="71"/>
      <c r="D42" s="72"/>
      <c r="E42" s="71"/>
      <c r="F42" s="73"/>
      <c r="G42" s="73"/>
    </row>
    <row r="43" spans="2:7" x14ac:dyDescent="0.25">
      <c r="B43" s="70" t="s">
        <v>55</v>
      </c>
      <c r="C43" s="71" t="s">
        <v>56</v>
      </c>
      <c r="D43" s="72">
        <v>4</v>
      </c>
      <c r="E43" s="71" t="s">
        <v>57</v>
      </c>
      <c r="F43" s="73">
        <v>2800</v>
      </c>
      <c r="G43" s="73">
        <f>(D43*F43)</f>
        <v>11200</v>
      </c>
    </row>
    <row r="44" spans="2:7" x14ac:dyDescent="0.25">
      <c r="B44" s="76" t="s">
        <v>58</v>
      </c>
      <c r="C44" s="74"/>
      <c r="D44" s="75"/>
      <c r="E44" s="74"/>
      <c r="F44" s="73"/>
      <c r="G44" s="73"/>
    </row>
    <row r="45" spans="2:7" x14ac:dyDescent="0.25">
      <c r="B45" s="70" t="s">
        <v>59</v>
      </c>
      <c r="C45" s="71" t="s">
        <v>60</v>
      </c>
      <c r="D45" s="72">
        <v>4</v>
      </c>
      <c r="E45" s="71" t="s">
        <v>61</v>
      </c>
      <c r="F45" s="73">
        <v>2500</v>
      </c>
      <c r="G45" s="73">
        <f>(D45*F45)</f>
        <v>10000</v>
      </c>
    </row>
    <row r="46" spans="2:7" x14ac:dyDescent="0.25">
      <c r="B46" s="77" t="s">
        <v>62</v>
      </c>
      <c r="C46" s="78"/>
      <c r="D46" s="78"/>
      <c r="E46" s="78"/>
      <c r="F46" s="79"/>
      <c r="G46" s="80">
        <f>SUM(G39:G45)</f>
        <v>40450</v>
      </c>
    </row>
    <row r="47" spans="2:7" x14ac:dyDescent="0.25">
      <c r="B47" s="53"/>
      <c r="C47" s="54"/>
      <c r="D47" s="54"/>
      <c r="E47" s="81"/>
      <c r="F47" s="55"/>
      <c r="G47" s="55"/>
    </row>
    <row r="48" spans="2:7" x14ac:dyDescent="0.25">
      <c r="B48" s="42" t="s">
        <v>63</v>
      </c>
      <c r="C48" s="43"/>
      <c r="D48" s="44"/>
      <c r="E48" s="44"/>
      <c r="F48" s="45"/>
      <c r="G48" s="45"/>
    </row>
    <row r="49" spans="2:7" ht="24" x14ac:dyDescent="0.25">
      <c r="B49" s="56" t="s">
        <v>64</v>
      </c>
      <c r="C49" s="57" t="s">
        <v>47</v>
      </c>
      <c r="D49" s="57" t="s">
        <v>48</v>
      </c>
      <c r="E49" s="56" t="s">
        <v>27</v>
      </c>
      <c r="F49" s="57" t="s">
        <v>28</v>
      </c>
      <c r="G49" s="56" t="s">
        <v>29</v>
      </c>
    </row>
    <row r="50" spans="2:7" x14ac:dyDescent="0.25">
      <c r="B50" s="33"/>
      <c r="C50" s="71"/>
      <c r="D50" s="73"/>
      <c r="E50" s="34"/>
      <c r="F50" s="82"/>
      <c r="G50" s="73"/>
    </row>
    <row r="51" spans="2:7" x14ac:dyDescent="0.25">
      <c r="B51" s="83" t="s">
        <v>65</v>
      </c>
      <c r="C51" s="84"/>
      <c r="D51" s="84"/>
      <c r="E51" s="84"/>
      <c r="F51" s="85"/>
      <c r="G51" s="86">
        <f>SUM(G50)</f>
        <v>0</v>
      </c>
    </row>
    <row r="52" spans="2:7" x14ac:dyDescent="0.25">
      <c r="B52" s="87"/>
      <c r="C52" s="87"/>
      <c r="D52" s="87"/>
      <c r="E52" s="87"/>
      <c r="F52" s="88"/>
      <c r="G52" s="88"/>
    </row>
    <row r="53" spans="2:7" x14ac:dyDescent="0.25">
      <c r="B53" s="89" t="s">
        <v>66</v>
      </c>
      <c r="C53" s="90"/>
      <c r="D53" s="90"/>
      <c r="E53" s="90"/>
      <c r="F53" s="90"/>
      <c r="G53" s="91">
        <f>G24+G35+G46+G51</f>
        <v>58650</v>
      </c>
    </row>
    <row r="54" spans="2:7" x14ac:dyDescent="0.25">
      <c r="B54" s="92" t="s">
        <v>67</v>
      </c>
      <c r="C54" s="93"/>
      <c r="D54" s="93"/>
      <c r="E54" s="93"/>
      <c r="F54" s="93"/>
      <c r="G54" s="94">
        <f>G53*0.05</f>
        <v>2932.5</v>
      </c>
    </row>
    <row r="55" spans="2:7" x14ac:dyDescent="0.25">
      <c r="B55" s="95" t="s">
        <v>68</v>
      </c>
      <c r="C55" s="96"/>
      <c r="D55" s="96"/>
      <c r="E55" s="96"/>
      <c r="F55" s="96"/>
      <c r="G55" s="97">
        <f>G54+G53</f>
        <v>61582.5</v>
      </c>
    </row>
    <row r="56" spans="2:7" x14ac:dyDescent="0.25">
      <c r="B56" s="92" t="s">
        <v>69</v>
      </c>
      <c r="C56" s="93"/>
      <c r="D56" s="93"/>
      <c r="E56" s="93"/>
      <c r="F56" s="93"/>
      <c r="G56" s="94">
        <f>G11</f>
        <v>74970</v>
      </c>
    </row>
    <row r="57" spans="2:7" x14ac:dyDescent="0.25">
      <c r="B57" s="98" t="s">
        <v>70</v>
      </c>
      <c r="C57" s="99"/>
      <c r="D57" s="99"/>
      <c r="E57" s="99"/>
      <c r="F57" s="99"/>
      <c r="G57" s="100">
        <f>G56-G55</f>
        <v>13387.5</v>
      </c>
    </row>
    <row r="58" spans="2:7" x14ac:dyDescent="0.25">
      <c r="B58" s="101" t="s">
        <v>90</v>
      </c>
      <c r="C58" s="102"/>
      <c r="D58" s="102"/>
      <c r="E58" s="102"/>
      <c r="F58" s="102"/>
      <c r="G58" s="103"/>
    </row>
    <row r="59" spans="2:7" ht="15.75" thickBot="1" x14ac:dyDescent="0.3">
      <c r="B59" s="104"/>
      <c r="C59" s="102"/>
      <c r="D59" s="102"/>
      <c r="E59" s="102"/>
      <c r="F59" s="102"/>
      <c r="G59" s="103"/>
    </row>
    <row r="60" spans="2:7" x14ac:dyDescent="0.25">
      <c r="B60" s="105" t="s">
        <v>91</v>
      </c>
      <c r="C60" s="106"/>
      <c r="D60" s="106"/>
      <c r="E60" s="106"/>
      <c r="F60" s="107"/>
      <c r="G60" s="103"/>
    </row>
    <row r="61" spans="2:7" x14ac:dyDescent="0.25">
      <c r="B61" s="108" t="s">
        <v>71</v>
      </c>
      <c r="C61" s="109"/>
      <c r="D61" s="109"/>
      <c r="E61" s="109"/>
      <c r="F61" s="110"/>
      <c r="G61" s="103"/>
    </row>
    <row r="62" spans="2:7" x14ac:dyDescent="0.25">
      <c r="B62" s="108" t="s">
        <v>72</v>
      </c>
      <c r="C62" s="109"/>
      <c r="D62" s="109"/>
      <c r="E62" s="109"/>
      <c r="F62" s="110"/>
      <c r="G62" s="103"/>
    </row>
    <row r="63" spans="2:7" x14ac:dyDescent="0.25">
      <c r="B63" s="108" t="s">
        <v>73</v>
      </c>
      <c r="C63" s="109"/>
      <c r="D63" s="109"/>
      <c r="E63" s="109"/>
      <c r="F63" s="110"/>
      <c r="G63" s="103"/>
    </row>
    <row r="64" spans="2:7" x14ac:dyDescent="0.25">
      <c r="B64" s="108" t="s">
        <v>74</v>
      </c>
      <c r="C64" s="109"/>
      <c r="D64" s="109"/>
      <c r="E64" s="109"/>
      <c r="F64" s="110"/>
      <c r="G64" s="103"/>
    </row>
    <row r="65" spans="2:7" x14ac:dyDescent="0.25">
      <c r="B65" s="108" t="s">
        <v>75</v>
      </c>
      <c r="C65" s="109"/>
      <c r="D65" s="109"/>
      <c r="E65" s="109"/>
      <c r="F65" s="110"/>
      <c r="G65" s="103"/>
    </row>
    <row r="66" spans="2:7" ht="15.75" thickBot="1" x14ac:dyDescent="0.3">
      <c r="B66" s="111" t="s">
        <v>76</v>
      </c>
      <c r="C66" s="112"/>
      <c r="D66" s="112"/>
      <c r="E66" s="112"/>
      <c r="F66" s="113"/>
      <c r="G66" s="103"/>
    </row>
    <row r="67" spans="2:7" x14ac:dyDescent="0.25">
      <c r="B67" s="114"/>
      <c r="C67" s="109"/>
      <c r="D67" s="109"/>
      <c r="E67" s="109"/>
      <c r="F67" s="109"/>
      <c r="G67" s="103"/>
    </row>
    <row r="68" spans="2:7" ht="15.75" thickBot="1" x14ac:dyDescent="0.3">
      <c r="B68" s="115" t="s">
        <v>77</v>
      </c>
      <c r="C68" s="116"/>
      <c r="D68" s="117"/>
      <c r="E68" s="118"/>
      <c r="F68" s="118"/>
      <c r="G68" s="103"/>
    </row>
    <row r="69" spans="2:7" x14ac:dyDescent="0.25">
      <c r="B69" s="119" t="s">
        <v>64</v>
      </c>
      <c r="C69" s="120" t="s">
        <v>78</v>
      </c>
      <c r="D69" s="121" t="s">
        <v>79</v>
      </c>
      <c r="E69" s="118"/>
      <c r="F69" s="118"/>
      <c r="G69" s="103"/>
    </row>
    <row r="70" spans="2:7" x14ac:dyDescent="0.25">
      <c r="B70" s="122" t="s">
        <v>80</v>
      </c>
      <c r="C70" s="123">
        <f>G24</f>
        <v>18200</v>
      </c>
      <c r="D70" s="124">
        <f>(C70/C76)</f>
        <v>0.29553850525717534</v>
      </c>
      <c r="E70" s="118"/>
      <c r="F70" s="118"/>
      <c r="G70" s="103"/>
    </row>
    <row r="71" spans="2:7" x14ac:dyDescent="0.25">
      <c r="B71" s="122" t="s">
        <v>81</v>
      </c>
      <c r="C71" s="125">
        <v>0</v>
      </c>
      <c r="D71" s="124">
        <v>0</v>
      </c>
      <c r="E71" s="118"/>
      <c r="F71" s="118"/>
      <c r="G71" s="103"/>
    </row>
    <row r="72" spans="2:7" x14ac:dyDescent="0.25">
      <c r="B72" s="122" t="s">
        <v>82</v>
      </c>
      <c r="C72" s="123">
        <v>0</v>
      </c>
      <c r="D72" s="124">
        <f>(C72/C76)</f>
        <v>0</v>
      </c>
      <c r="E72" s="118"/>
      <c r="F72" s="118"/>
      <c r="G72" s="103"/>
    </row>
    <row r="73" spans="2:7" x14ac:dyDescent="0.25">
      <c r="B73" s="122" t="s">
        <v>46</v>
      </c>
      <c r="C73" s="123">
        <f>G46</f>
        <v>40450</v>
      </c>
      <c r="D73" s="124">
        <f>(C73/C76)</f>
        <v>0.65684244712377704</v>
      </c>
      <c r="E73" s="118"/>
      <c r="F73" s="118"/>
      <c r="G73" s="103"/>
    </row>
    <row r="74" spans="2:7" x14ac:dyDescent="0.25">
      <c r="B74" s="122" t="s">
        <v>83</v>
      </c>
      <c r="C74" s="126">
        <v>0</v>
      </c>
      <c r="D74" s="124">
        <f>(C74/C76)</f>
        <v>0</v>
      </c>
      <c r="E74" s="127"/>
      <c r="F74" s="127"/>
      <c r="G74" s="103"/>
    </row>
    <row r="75" spans="2:7" x14ac:dyDescent="0.25">
      <c r="B75" s="122" t="s">
        <v>84</v>
      </c>
      <c r="C75" s="126">
        <f>G54</f>
        <v>2932.5</v>
      </c>
      <c r="D75" s="124">
        <f>(C75/C76)</f>
        <v>4.7619047619047616E-2</v>
      </c>
      <c r="E75" s="127"/>
      <c r="F75" s="127"/>
      <c r="G75" s="103"/>
    </row>
    <row r="76" spans="2:7" ht="15.75" thickBot="1" x14ac:dyDescent="0.3">
      <c r="B76" s="128" t="s">
        <v>85</v>
      </c>
      <c r="C76" s="129">
        <f>SUM(C70:C75)</f>
        <v>61582.5</v>
      </c>
      <c r="D76" s="130">
        <f>SUM(D70:D75)</f>
        <v>1</v>
      </c>
      <c r="E76" s="127"/>
      <c r="F76" s="127"/>
      <c r="G76" s="103"/>
    </row>
    <row r="77" spans="2:7" x14ac:dyDescent="0.25">
      <c r="B77" s="104"/>
      <c r="C77" s="102"/>
      <c r="D77" s="102"/>
      <c r="E77" s="102"/>
      <c r="F77" s="102"/>
      <c r="G77" s="103"/>
    </row>
    <row r="78" spans="2:7" x14ac:dyDescent="0.25">
      <c r="B78" s="131"/>
      <c r="C78" s="102"/>
      <c r="D78" s="102"/>
      <c r="E78" s="102"/>
      <c r="F78" s="102"/>
      <c r="G78" s="103"/>
    </row>
    <row r="79" spans="2:7" ht="15.75" thickBot="1" x14ac:dyDescent="0.3">
      <c r="B79" s="132"/>
      <c r="C79" s="133" t="s">
        <v>86</v>
      </c>
      <c r="D79" s="134"/>
      <c r="E79" s="135"/>
      <c r="F79" s="136"/>
      <c r="G79" s="103"/>
    </row>
    <row r="80" spans="2:7" x14ac:dyDescent="0.25">
      <c r="B80" s="137" t="s">
        <v>87</v>
      </c>
      <c r="C80" s="138">
        <v>25</v>
      </c>
      <c r="D80" s="138">
        <v>30</v>
      </c>
      <c r="E80" s="139">
        <v>35</v>
      </c>
      <c r="F80" s="140"/>
      <c r="G80" s="141"/>
    </row>
    <row r="81" spans="2:7" ht="15.75" thickBot="1" x14ac:dyDescent="0.3">
      <c r="B81" s="128" t="s">
        <v>88</v>
      </c>
      <c r="C81" s="129">
        <f>(G55/C80)</f>
        <v>2463.3000000000002</v>
      </c>
      <c r="D81" s="129">
        <f>(G55/D80)</f>
        <v>2052.75</v>
      </c>
      <c r="E81" s="142">
        <f>(G55/E80)</f>
        <v>1759.5</v>
      </c>
      <c r="F81" s="140"/>
      <c r="G81" s="141"/>
    </row>
    <row r="82" spans="2:7" x14ac:dyDescent="0.25">
      <c r="B82" s="143" t="s">
        <v>89</v>
      </c>
      <c r="C82" s="109"/>
      <c r="D82" s="109"/>
      <c r="E82" s="109"/>
      <c r="F82" s="109"/>
      <c r="G82" s="109"/>
    </row>
    <row r="83" spans="2:7" x14ac:dyDescent="0.25">
      <c r="B83" s="144"/>
      <c r="C83" s="144"/>
      <c r="D83" s="144"/>
      <c r="E83" s="144"/>
      <c r="F83" s="144"/>
      <c r="G83" s="144"/>
    </row>
  </sheetData>
  <mergeCells count="8">
    <mergeCell ref="B16:G16"/>
    <mergeCell ref="B68:C68"/>
    <mergeCell ref="E8:F8"/>
    <mergeCell ref="E9:F9"/>
    <mergeCell ref="E10:F10"/>
    <mergeCell ref="E12:F12"/>
    <mergeCell ref="E13:F13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Molina Victor Leonardo</dc:creator>
  <cp:lastModifiedBy>Diaz Molina Victor Leonardo</cp:lastModifiedBy>
  <dcterms:created xsi:type="dcterms:W3CDTF">2023-04-03T19:13:07Z</dcterms:created>
  <dcterms:modified xsi:type="dcterms:W3CDTF">2023-04-03T19:32:01Z</dcterms:modified>
</cp:coreProperties>
</file>