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Apicultu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74" i="1"/>
  <c r="C71" i="1"/>
  <c r="G23" i="1" l="1"/>
  <c r="G46" i="1" l="1"/>
  <c r="G41" i="1"/>
  <c r="C77" i="1" l="1"/>
  <c r="D74" i="1" s="1"/>
  <c r="G44" i="1"/>
  <c r="G43" i="1"/>
  <c r="G40" i="1"/>
  <c r="G24" i="1"/>
  <c r="G22" i="1"/>
  <c r="G21" i="1"/>
  <c r="G12" i="1"/>
  <c r="G57" i="1" s="1"/>
  <c r="D71" i="1" l="1"/>
  <c r="D75" i="1"/>
  <c r="D76" i="1"/>
  <c r="G25" i="1"/>
  <c r="D73" i="1"/>
  <c r="G47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<sst xmlns="http://schemas.openxmlformats.org/spreadsheetml/2006/main" count="123" uniqueCount="93">
  <si>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</si>
  <si>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</si>
  <si>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</si>
  <si>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</si>
  <si>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</si>
  <si>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</si>
  <si>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</si>
  <si>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</si>
  <si>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</si>
  <si>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</si>
  <si>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</si>
  <si>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</si>
  <si>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</si>
  <si>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</si>
  <si>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</si>
  <si>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</si>
  <si>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</si>
  <si>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</si>
  <si>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</si>
  <si>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CONTINGENCIA</t>
  </si>
  <si>
    <t>No hay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</si>
  <si>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</si>
  <si>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</si>
  <si>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</si>
  <si>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</si>
  <si>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</si>
  <si>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</si>
  <si>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</si>
  <si>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</si>
  <si>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</si>
  <si>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</si>
  <si>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</si>
  <si>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</si>
  <si>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</si>
  <si>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</si>
  <si>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</si>
  <si>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</si>
  <si>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</si>
  <si>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</si>
  <si>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</si>
  <si>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</si>
  <si>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</si>
  <si>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</si>
  <si>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</si>
  <si>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</si>
  <si>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</si>
  <si>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</si>
  <si>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</si>
  <si>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</si>
  <si>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</si>
  <si>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</si>
  <si>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</si>
  <si>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</si>
  <si>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</si>
  <si>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</si>
  <si>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</si>
  <si>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</si>
  <si>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</si>
  <si>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</si>
  <si>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</si>
  <si>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</si>
  <si>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</si>
  <si>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</si>
  <si>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</si>
  <si>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</si>
  <si>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</si>
  <si>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</si>
  <si>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</si>
  <si>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</si>
  <si>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</si>
  <si>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</si>
  <si>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</si>
  <si>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</si>
  <si>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</si>
  <si>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</si>
  <si>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</si>
  <si>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</si>
  <si>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</si>
  <si>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</si>
  <si>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</si>
  <si>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</si>
  <si>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</si>
  <si>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</si>
  <si>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</si>
  <si>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</si>
  <si>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</si>
  <si>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</si>
  <si>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</si>
  <si>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</si>
  <si>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</si>
  <si>
    <t>LAUTARO</t>
  </si>
  <si>
    <t>LAUTARO - PERQUENCO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</si>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</sst>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10" fillId="6" borderId="22" xfId="0" applyFont="1" applyFill="1" applyBorder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/>
    <xf numFmtId="0" fontId="10" fillId="2" borderId="50" xfId="0" applyFont="1" applyFill="1" applyBorder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4" fontId="14" fillId="5" borderId="32" xfId="0" applyNumberFormat="1" applyFont="1" applyFill="1" applyBorder="1" applyAlignment="1">
      <alignment horizontal="left" vertical="center"/>
    </xf>
    <xf numFmtId="49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workbookViewId="0">
      <selection activeCell="J15" sqref="J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54" t="s">
        <v>1</v>
      </c>
      <c r="D9" s="55"/>
      <c r="E9" s="123" t="s">
        <v>2</v>
      </c>
      <c r="F9" s="124"/>
      <c r="G9" s="56">
        <v>35</v>
      </c>
    </row>
    <row r="10" spans="1:7" ht="15" x14ac:dyDescent="0.25">
      <c r="A10" s="5"/>
      <c r="B10" s="57" t="s">
        <v>3</v>
      </c>
      <c r="C10" s="58"/>
      <c r="D10" s="55"/>
      <c r="E10" s="121" t="s">
        <v>4</v>
      </c>
      <c r="F10" s="122"/>
      <c r="G10" s="54" t="s">
        <v>5</v>
      </c>
    </row>
    <row r="11" spans="1:7" ht="18" customHeight="1" x14ac:dyDescent="0.25">
      <c r="A11" s="5"/>
      <c r="B11" s="57" t="s">
        <v>6</v>
      </c>
      <c r="C11" s="54" t="s">
        <v>7</v>
      </c>
      <c r="D11" s="55"/>
      <c r="E11" s="121" t="s">
        <v>8</v>
      </c>
      <c r="F11" s="122"/>
      <c r="G11" s="56">
        <v>5500</v>
      </c>
    </row>
    <row r="12" spans="1:7" ht="11.25" customHeight="1" x14ac:dyDescent="0.25">
      <c r="A12" s="5"/>
      <c r="B12" s="57" t="s">
        <v>9</v>
      </c>
      <c r="C12" s="59" t="s">
        <v>10</v>
      </c>
      <c r="D12" s="55"/>
      <c r="E12" s="54" t="s">
        <v>11</v>
      </c>
      <c r="F12" s="60"/>
      <c r="G12" s="61">
        <f>(G9*G11)</f>
        <v>192500</v>
      </c>
    </row>
    <row r="13" spans="1:7" ht="11.25" customHeight="1" x14ac:dyDescent="0.25">
      <c r="A13" s="5"/>
      <c r="B13" s="57" t="s">
        <v>12</v>
      </c>
      <c r="C13" s="54" t="s">
        <v>90</v>
      </c>
      <c r="D13" s="55"/>
      <c r="E13" s="121" t="s">
        <v>13</v>
      </c>
      <c r="F13" s="122"/>
      <c r="G13" s="54" t="s">
        <v>14</v>
      </c>
    </row>
    <row r="14" spans="1:7" ht="13.5" customHeight="1" x14ac:dyDescent="0.25">
      <c r="A14" s="5"/>
      <c r="B14" s="57" t="s">
        <v>15</v>
      </c>
      <c r="C14" s="54" t="s">
        <v>91</v>
      </c>
      <c r="D14" s="55"/>
      <c r="E14" s="121" t="s">
        <v>16</v>
      </c>
      <c r="F14" s="122"/>
      <c r="G14" s="54" t="s">
        <v>17</v>
      </c>
    </row>
    <row r="15" spans="1:7" ht="25.5" customHeight="1" x14ac:dyDescent="0.25">
      <c r="A15" s="5"/>
      <c r="B15" s="57" t="s">
        <v>18</v>
      </c>
      <c r="C15" s="54" t="s">
        <v>92</v>
      </c>
      <c r="D15" s="55"/>
      <c r="E15" s="125" t="s">
        <v>19</v>
      </c>
      <c r="F15" s="126"/>
      <c r="G15" s="59" t="s">
        <v>20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6"/>
      <c r="B17" s="127" t="s">
        <v>21</v>
      </c>
      <c r="C17" s="128"/>
      <c r="D17" s="128"/>
      <c r="E17" s="128"/>
      <c r="F17" s="128"/>
      <c r="G17" s="128"/>
    </row>
    <row r="18" spans="1:7" ht="12" customHeight="1" x14ac:dyDescent="0.25">
      <c r="A18" s="2"/>
      <c r="B18" s="67"/>
      <c r="C18" s="52"/>
      <c r="D18" s="52"/>
      <c r="E18" s="52"/>
      <c r="F18" s="52"/>
      <c r="G18" s="52"/>
    </row>
    <row r="19" spans="1:7" ht="12" customHeight="1" x14ac:dyDescent="0.25">
      <c r="A19" s="5"/>
      <c r="B19" s="68" t="s">
        <v>22</v>
      </c>
      <c r="C19" s="69"/>
      <c r="D19" s="70"/>
      <c r="E19" s="70"/>
      <c r="F19" s="70"/>
      <c r="G19" s="70"/>
    </row>
    <row r="20" spans="1:7" ht="24" customHeight="1" x14ac:dyDescent="0.25">
      <c r="A20" s="6"/>
      <c r="B20" s="71" t="s">
        <v>23</v>
      </c>
      <c r="C20" s="71" t="s">
        <v>24</v>
      </c>
      <c r="D20" s="71" t="s">
        <v>25</v>
      </c>
      <c r="E20" s="71" t="s">
        <v>26</v>
      </c>
      <c r="F20" s="71" t="s">
        <v>27</v>
      </c>
      <c r="G20" s="71" t="s">
        <v>28</v>
      </c>
    </row>
    <row r="21" spans="1:7" ht="12.75" customHeight="1" x14ac:dyDescent="0.25">
      <c r="A21" s="6"/>
      <c r="B21" s="59" t="s">
        <v>29</v>
      </c>
      <c r="C21" s="110" t="s">
        <v>30</v>
      </c>
      <c r="D21" s="117">
        <v>1.4</v>
      </c>
      <c r="E21" s="59" t="s">
        <v>31</v>
      </c>
      <c r="F21" s="111">
        <v>20000</v>
      </c>
      <c r="G21" s="111">
        <f>(D21*F21)</f>
        <v>28000</v>
      </c>
    </row>
    <row r="22" spans="1:7" ht="12.75" customHeight="1" x14ac:dyDescent="0.25">
      <c r="A22" s="6"/>
      <c r="B22" s="59" t="s">
        <v>32</v>
      </c>
      <c r="C22" s="110" t="s">
        <v>30</v>
      </c>
      <c r="D22" s="117">
        <v>0.2</v>
      </c>
      <c r="E22" s="59" t="s">
        <v>33</v>
      </c>
      <c r="F22" s="111">
        <v>20000</v>
      </c>
      <c r="G22" s="111">
        <f>(D22*F22)</f>
        <v>4000</v>
      </c>
    </row>
    <row r="23" spans="1:7" ht="12.75" customHeight="1" x14ac:dyDescent="0.25">
      <c r="A23" s="6"/>
      <c r="B23" s="59" t="s">
        <v>34</v>
      </c>
      <c r="C23" s="110" t="s">
        <v>30</v>
      </c>
      <c r="D23" s="117">
        <v>0.2</v>
      </c>
      <c r="E23" s="59" t="s">
        <v>31</v>
      </c>
      <c r="F23" s="111">
        <v>20000</v>
      </c>
      <c r="G23" s="111">
        <f>D23*F23</f>
        <v>4000</v>
      </c>
    </row>
    <row r="24" spans="1:7" ht="12.75" customHeight="1" x14ac:dyDescent="0.25">
      <c r="A24" s="6"/>
      <c r="B24" s="59" t="s">
        <v>35</v>
      </c>
      <c r="C24" s="110" t="s">
        <v>30</v>
      </c>
      <c r="D24" s="117">
        <v>0.7</v>
      </c>
      <c r="E24" s="59" t="s">
        <v>36</v>
      </c>
      <c r="F24" s="111">
        <v>20000</v>
      </c>
      <c r="G24" s="111">
        <f>(D24*F24)</f>
        <v>14000</v>
      </c>
    </row>
    <row r="25" spans="1:7" ht="12.75" customHeight="1" x14ac:dyDescent="0.25">
      <c r="A25" s="6"/>
      <c r="B25" s="73" t="s">
        <v>37</v>
      </c>
      <c r="C25" s="74"/>
      <c r="D25" s="74"/>
      <c r="E25" s="74"/>
      <c r="F25" s="74"/>
      <c r="G25" s="112">
        <f>SUM(G21:G24)</f>
        <v>50000</v>
      </c>
    </row>
    <row r="26" spans="1:7" ht="12" customHeight="1" x14ac:dyDescent="0.25">
      <c r="A26" s="2"/>
      <c r="B26" s="67"/>
      <c r="C26" s="52"/>
      <c r="D26" s="52"/>
      <c r="E26" s="52"/>
      <c r="F26" s="75"/>
      <c r="G26" s="75"/>
    </row>
    <row r="27" spans="1:7" ht="12" customHeight="1" x14ac:dyDescent="0.25">
      <c r="A27" s="5"/>
      <c r="B27" s="76" t="s">
        <v>38</v>
      </c>
      <c r="C27" s="77"/>
      <c r="D27" s="78"/>
      <c r="E27" s="78"/>
      <c r="F27" s="78"/>
      <c r="G27" s="78"/>
    </row>
    <row r="28" spans="1:7" ht="24" customHeight="1" x14ac:dyDescent="0.25">
      <c r="A28" s="5"/>
      <c r="B28" s="79" t="s">
        <v>23</v>
      </c>
      <c r="C28" s="80" t="s">
        <v>24</v>
      </c>
      <c r="D28" s="80" t="s">
        <v>25</v>
      </c>
      <c r="E28" s="79" t="s">
        <v>26</v>
      </c>
      <c r="F28" s="80" t="s">
        <v>27</v>
      </c>
      <c r="G28" s="79" t="s">
        <v>28</v>
      </c>
    </row>
    <row r="29" spans="1:7" ht="12" customHeight="1" x14ac:dyDescent="0.25">
      <c r="A29" s="5"/>
      <c r="B29" s="81"/>
      <c r="C29" s="81"/>
      <c r="D29" s="81"/>
      <c r="E29" s="81"/>
      <c r="F29" s="81"/>
      <c r="G29" s="81"/>
    </row>
    <row r="30" spans="1:7" ht="12" customHeight="1" x14ac:dyDescent="0.25">
      <c r="A30" s="5"/>
      <c r="B30" s="82" t="s">
        <v>39</v>
      </c>
      <c r="C30" s="83"/>
      <c r="D30" s="83"/>
      <c r="E30" s="83"/>
      <c r="F30" s="83"/>
      <c r="G30" s="83"/>
    </row>
    <row r="31" spans="1:7" ht="12" customHeight="1" x14ac:dyDescent="0.25">
      <c r="A31" s="2"/>
      <c r="B31" s="84"/>
      <c r="C31" s="85"/>
      <c r="D31" s="85"/>
      <c r="E31" s="85"/>
      <c r="F31" s="86"/>
      <c r="G31" s="86"/>
    </row>
    <row r="32" spans="1:7" ht="12" customHeight="1" x14ac:dyDescent="0.25">
      <c r="A32" s="5"/>
      <c r="B32" s="76" t="s">
        <v>40</v>
      </c>
      <c r="C32" s="77"/>
      <c r="D32" s="78"/>
      <c r="E32" s="78"/>
      <c r="F32" s="78"/>
      <c r="G32" s="78"/>
    </row>
    <row r="33" spans="1:11" ht="24" customHeight="1" x14ac:dyDescent="0.25">
      <c r="A33" s="5"/>
      <c r="B33" s="87" t="s">
        <v>23</v>
      </c>
      <c r="C33" s="87" t="s">
        <v>24</v>
      </c>
      <c r="D33" s="87" t="s">
        <v>25</v>
      </c>
      <c r="E33" s="87" t="s">
        <v>26</v>
      </c>
      <c r="F33" s="88" t="s">
        <v>27</v>
      </c>
      <c r="G33" s="87" t="s">
        <v>28</v>
      </c>
    </row>
    <row r="34" spans="1:11" ht="12.75" customHeight="1" x14ac:dyDescent="0.25">
      <c r="A34" s="6"/>
      <c r="B34" s="59"/>
      <c r="C34" s="59"/>
      <c r="D34" s="72"/>
      <c r="E34" s="59"/>
      <c r="F34" s="61"/>
      <c r="G34" s="61"/>
    </row>
    <row r="35" spans="1:11" ht="12.75" customHeight="1" x14ac:dyDescent="0.25">
      <c r="A35" s="5"/>
      <c r="B35" s="82" t="s">
        <v>41</v>
      </c>
      <c r="C35" s="83"/>
      <c r="D35" s="83"/>
      <c r="E35" s="83"/>
      <c r="F35" s="83"/>
      <c r="G35" s="89"/>
    </row>
    <row r="36" spans="1:11" ht="12" customHeight="1" x14ac:dyDescent="0.25">
      <c r="A36" s="2"/>
      <c r="B36" s="84"/>
      <c r="C36" s="85"/>
      <c r="D36" s="85"/>
      <c r="E36" s="85"/>
      <c r="F36" s="86"/>
      <c r="G36" s="86"/>
    </row>
    <row r="37" spans="1:11" ht="12" customHeight="1" x14ac:dyDescent="0.25">
      <c r="A37" s="5"/>
      <c r="B37" s="76" t="s">
        <v>42</v>
      </c>
      <c r="C37" s="77"/>
      <c r="D37" s="78"/>
      <c r="E37" s="78"/>
      <c r="F37" s="78"/>
      <c r="G37" s="78"/>
    </row>
    <row r="38" spans="1:11" ht="24" customHeight="1" x14ac:dyDescent="0.25">
      <c r="A38" s="5"/>
      <c r="B38" s="88" t="s">
        <v>43</v>
      </c>
      <c r="C38" s="88" t="s">
        <v>44</v>
      </c>
      <c r="D38" s="88" t="s">
        <v>45</v>
      </c>
      <c r="E38" s="88" t="s">
        <v>26</v>
      </c>
      <c r="F38" s="88" t="s">
        <v>27</v>
      </c>
      <c r="G38" s="88" t="s">
        <v>28</v>
      </c>
      <c r="K38" s="51"/>
    </row>
    <row r="39" spans="1:11" ht="12.75" customHeight="1" x14ac:dyDescent="0.25">
      <c r="A39" s="6"/>
      <c r="B39" s="7" t="s">
        <v>46</v>
      </c>
      <c r="C39" s="8"/>
      <c r="D39" s="8"/>
      <c r="E39" s="8"/>
      <c r="F39" s="8"/>
      <c r="G39" s="8"/>
      <c r="K39" s="51"/>
    </row>
    <row r="40" spans="1:11" ht="12.75" customHeight="1" x14ac:dyDescent="0.25">
      <c r="A40" s="6"/>
      <c r="B40" s="54" t="s">
        <v>47</v>
      </c>
      <c r="C40" s="113" t="s">
        <v>48</v>
      </c>
      <c r="D40" s="118">
        <v>22</v>
      </c>
      <c r="E40" s="54" t="s">
        <v>49</v>
      </c>
      <c r="F40" s="115">
        <v>919</v>
      </c>
      <c r="G40" s="115">
        <f>(D40*F40)</f>
        <v>20218</v>
      </c>
    </row>
    <row r="41" spans="1:11" ht="12.75" customHeight="1" x14ac:dyDescent="0.25">
      <c r="A41" s="6"/>
      <c r="B41" s="54" t="s">
        <v>50</v>
      </c>
      <c r="C41" s="113" t="s">
        <v>51</v>
      </c>
      <c r="D41" s="118">
        <v>0.1</v>
      </c>
      <c r="E41" s="54" t="s">
        <v>49</v>
      </c>
      <c r="F41" s="115">
        <v>28500</v>
      </c>
      <c r="G41" s="115">
        <f>D41*F41</f>
        <v>2850</v>
      </c>
    </row>
    <row r="42" spans="1:11" ht="12.75" customHeight="1" x14ac:dyDescent="0.25">
      <c r="A42" s="6"/>
      <c r="B42" s="90" t="s">
        <v>52</v>
      </c>
      <c r="C42" s="114"/>
      <c r="D42" s="114"/>
      <c r="E42" s="60"/>
      <c r="F42" s="115"/>
      <c r="G42" s="115"/>
    </row>
    <row r="43" spans="1:11" ht="12.75" customHeight="1" x14ac:dyDescent="0.25">
      <c r="A43" s="6"/>
      <c r="B43" s="54" t="s">
        <v>53</v>
      </c>
      <c r="C43" s="113" t="s">
        <v>54</v>
      </c>
      <c r="D43" s="118">
        <v>4</v>
      </c>
      <c r="E43" s="54" t="s">
        <v>31</v>
      </c>
      <c r="F43" s="115">
        <v>750</v>
      </c>
      <c r="G43" s="115">
        <f>(D43*F43)</f>
        <v>3000</v>
      </c>
    </row>
    <row r="44" spans="1:11" ht="12.75" customHeight="1" x14ac:dyDescent="0.25">
      <c r="A44" s="6"/>
      <c r="B44" s="54" t="s">
        <v>55</v>
      </c>
      <c r="C44" s="113" t="s">
        <v>56</v>
      </c>
      <c r="D44" s="118">
        <v>2</v>
      </c>
      <c r="E44" s="54" t="s">
        <v>31</v>
      </c>
      <c r="F44" s="115">
        <v>1100</v>
      </c>
      <c r="G44" s="115">
        <f>(D44*F44)</f>
        <v>2200</v>
      </c>
    </row>
    <row r="45" spans="1:11" ht="12.75" customHeight="1" x14ac:dyDescent="0.25">
      <c r="A45" s="6"/>
      <c r="B45" s="90" t="s">
        <v>57</v>
      </c>
      <c r="C45" s="114"/>
      <c r="D45" s="114"/>
      <c r="E45" s="60"/>
      <c r="F45" s="115"/>
      <c r="G45" s="115"/>
    </row>
    <row r="46" spans="1:11" ht="12.75" customHeight="1" x14ac:dyDescent="0.25">
      <c r="A46" s="6"/>
      <c r="B46" s="54" t="s">
        <v>58</v>
      </c>
      <c r="C46" s="113" t="s">
        <v>59</v>
      </c>
      <c r="D46" s="118">
        <v>35</v>
      </c>
      <c r="E46" s="54" t="s">
        <v>36</v>
      </c>
      <c r="F46" s="115">
        <v>390</v>
      </c>
      <c r="G46" s="115">
        <f>D46*F46</f>
        <v>13650</v>
      </c>
    </row>
    <row r="47" spans="1:11" ht="13.5" customHeight="1" x14ac:dyDescent="0.25">
      <c r="A47" s="5"/>
      <c r="B47" s="82" t="s">
        <v>60</v>
      </c>
      <c r="C47" s="83"/>
      <c r="D47" s="83"/>
      <c r="E47" s="83"/>
      <c r="F47" s="83"/>
      <c r="G47" s="116">
        <f>SUM(G39:G46)</f>
        <v>41918</v>
      </c>
    </row>
    <row r="48" spans="1:11" ht="12" customHeight="1" x14ac:dyDescent="0.25">
      <c r="A48" s="2"/>
      <c r="B48" s="84"/>
      <c r="C48" s="85"/>
      <c r="D48" s="85"/>
      <c r="E48" s="85"/>
      <c r="F48" s="86"/>
      <c r="G48" s="86"/>
    </row>
    <row r="49" spans="1:7" ht="12" customHeight="1" x14ac:dyDescent="0.25">
      <c r="A49" s="5"/>
      <c r="B49" s="76" t="s">
        <v>61</v>
      </c>
      <c r="C49" s="77"/>
      <c r="D49" s="78"/>
      <c r="E49" s="78"/>
      <c r="F49" s="78"/>
      <c r="G49" s="78"/>
    </row>
    <row r="50" spans="1:7" ht="24" customHeight="1" x14ac:dyDescent="0.25">
      <c r="A50" s="5"/>
      <c r="B50" s="87" t="s">
        <v>62</v>
      </c>
      <c r="C50" s="88" t="s">
        <v>44</v>
      </c>
      <c r="D50" s="88" t="s">
        <v>45</v>
      </c>
      <c r="E50" s="87" t="s">
        <v>26</v>
      </c>
      <c r="F50" s="88" t="s">
        <v>27</v>
      </c>
      <c r="G50" s="87" t="s">
        <v>28</v>
      </c>
    </row>
    <row r="51" spans="1:7" ht="12.75" customHeight="1" x14ac:dyDescent="0.25">
      <c r="A51" s="6"/>
      <c r="B51" s="59"/>
      <c r="C51" s="54"/>
      <c r="D51" s="56"/>
      <c r="E51" s="59"/>
      <c r="F51" s="56"/>
      <c r="G51" s="56"/>
    </row>
    <row r="52" spans="1:7" ht="13.5" customHeight="1" x14ac:dyDescent="0.25">
      <c r="A52" s="5"/>
      <c r="B52" s="91" t="s">
        <v>63</v>
      </c>
      <c r="C52" s="92"/>
      <c r="D52" s="92"/>
      <c r="E52" s="92"/>
      <c r="F52" s="92"/>
      <c r="G52" s="93"/>
    </row>
    <row r="53" spans="1:7" ht="12" customHeight="1" x14ac:dyDescent="0.25">
      <c r="A53" s="2"/>
      <c r="B53" s="94"/>
      <c r="C53" s="94"/>
      <c r="D53" s="94"/>
      <c r="E53" s="94"/>
      <c r="F53" s="95"/>
      <c r="G53" s="95"/>
    </row>
    <row r="54" spans="1:7" ht="12" customHeight="1" x14ac:dyDescent="0.25">
      <c r="A54" s="20"/>
      <c r="B54" s="96" t="s">
        <v>64</v>
      </c>
      <c r="C54" s="97"/>
      <c r="D54" s="97"/>
      <c r="E54" s="97"/>
      <c r="F54" s="97"/>
      <c r="G54" s="98">
        <f>G25+G35+G47+G52</f>
        <v>91918</v>
      </c>
    </row>
    <row r="55" spans="1:7" ht="12" customHeight="1" x14ac:dyDescent="0.25">
      <c r="A55" s="20"/>
      <c r="B55" s="99" t="s">
        <v>65</v>
      </c>
      <c r="C55" s="100"/>
      <c r="D55" s="100"/>
      <c r="E55" s="100"/>
      <c r="F55" s="100"/>
      <c r="G55" s="101">
        <f>G54*0.05</f>
        <v>4595.9000000000005</v>
      </c>
    </row>
    <row r="56" spans="1:7" ht="12" customHeight="1" x14ac:dyDescent="0.25">
      <c r="A56" s="20"/>
      <c r="B56" s="102" t="s">
        <v>66</v>
      </c>
      <c r="C56" s="103"/>
      <c r="D56" s="103"/>
      <c r="E56" s="103"/>
      <c r="F56" s="103"/>
      <c r="G56" s="104">
        <f>G55+G54</f>
        <v>96513.9</v>
      </c>
    </row>
    <row r="57" spans="1:7" ht="12" customHeight="1" x14ac:dyDescent="0.25">
      <c r="A57" s="20"/>
      <c r="B57" s="99" t="s">
        <v>67</v>
      </c>
      <c r="C57" s="100"/>
      <c r="D57" s="100"/>
      <c r="E57" s="100"/>
      <c r="F57" s="100"/>
      <c r="G57" s="101">
        <f>G12</f>
        <v>192500</v>
      </c>
    </row>
    <row r="58" spans="1:7" ht="12" customHeight="1" x14ac:dyDescent="0.25">
      <c r="A58" s="20"/>
      <c r="B58" s="105" t="s">
        <v>68</v>
      </c>
      <c r="C58" s="106"/>
      <c r="D58" s="106"/>
      <c r="E58" s="106"/>
      <c r="F58" s="106"/>
      <c r="G58" s="107">
        <f>G57-G56</f>
        <v>95986.1</v>
      </c>
    </row>
    <row r="59" spans="1:7" ht="12" customHeight="1" x14ac:dyDescent="0.25">
      <c r="A59" s="20"/>
      <c r="B59" s="21" t="s">
        <v>69</v>
      </c>
      <c r="C59" s="22"/>
      <c r="D59" s="22"/>
      <c r="E59" s="22"/>
      <c r="F59" s="22"/>
      <c r="G59" s="17"/>
    </row>
    <row r="60" spans="1:7" ht="12.75" customHeight="1" thickBot="1" x14ac:dyDescent="0.3">
      <c r="A60" s="20"/>
      <c r="B60" s="23"/>
      <c r="C60" s="22"/>
      <c r="D60" s="22"/>
      <c r="E60" s="22"/>
      <c r="F60" s="22"/>
      <c r="G60" s="17"/>
    </row>
    <row r="61" spans="1:7" ht="12" customHeight="1" x14ac:dyDescent="0.25">
      <c r="A61" s="20"/>
      <c r="B61" s="35" t="s">
        <v>70</v>
      </c>
      <c r="C61" s="36"/>
      <c r="D61" s="36"/>
      <c r="E61" s="36"/>
      <c r="F61" s="37"/>
      <c r="G61" s="17"/>
    </row>
    <row r="62" spans="1:7" ht="12" customHeight="1" x14ac:dyDescent="0.25">
      <c r="A62" s="20"/>
      <c r="B62" s="38" t="s">
        <v>71</v>
      </c>
      <c r="C62" s="19"/>
      <c r="D62" s="19"/>
      <c r="E62" s="19"/>
      <c r="F62" s="39"/>
      <c r="G62" s="17"/>
    </row>
    <row r="63" spans="1:7" ht="12" customHeight="1" x14ac:dyDescent="0.25">
      <c r="A63" s="20"/>
      <c r="B63" s="38" t="s">
        <v>72</v>
      </c>
      <c r="C63" s="19"/>
      <c r="D63" s="19"/>
      <c r="E63" s="19"/>
      <c r="F63" s="39"/>
      <c r="G63" s="17"/>
    </row>
    <row r="64" spans="1:7" ht="12" customHeight="1" x14ac:dyDescent="0.25">
      <c r="A64" s="20"/>
      <c r="B64" s="38" t="s">
        <v>73</v>
      </c>
      <c r="C64" s="19"/>
      <c r="D64" s="19"/>
      <c r="E64" s="19"/>
      <c r="F64" s="39"/>
      <c r="G64" s="17"/>
    </row>
    <row r="65" spans="1:7" ht="12" customHeight="1" x14ac:dyDescent="0.25">
      <c r="A65" s="20"/>
      <c r="B65" s="38" t="s">
        <v>74</v>
      </c>
      <c r="C65" s="19"/>
      <c r="D65" s="19"/>
      <c r="E65" s="19"/>
      <c r="F65" s="39"/>
      <c r="G65" s="17"/>
    </row>
    <row r="66" spans="1:7" ht="12" customHeight="1" x14ac:dyDescent="0.25">
      <c r="A66" s="20"/>
      <c r="B66" s="38" t="s">
        <v>75</v>
      </c>
      <c r="C66" s="19"/>
      <c r="D66" s="19"/>
      <c r="E66" s="19"/>
      <c r="F66" s="39"/>
      <c r="G66" s="17"/>
    </row>
    <row r="67" spans="1:7" ht="12.75" customHeight="1" thickBot="1" x14ac:dyDescent="0.3">
      <c r="A67" s="20"/>
      <c r="B67" s="40" t="s">
        <v>76</v>
      </c>
      <c r="C67" s="41"/>
      <c r="D67" s="41"/>
      <c r="E67" s="41"/>
      <c r="F67" s="42"/>
      <c r="G67" s="17"/>
    </row>
    <row r="68" spans="1:7" ht="12.75" customHeight="1" x14ac:dyDescent="0.25">
      <c r="A68" s="20"/>
      <c r="B68" s="33"/>
      <c r="C68" s="19"/>
      <c r="D68" s="19"/>
      <c r="E68" s="19"/>
      <c r="F68" s="19"/>
      <c r="G68" s="17"/>
    </row>
    <row r="69" spans="1:7" ht="15" customHeight="1" thickBot="1" x14ac:dyDescent="0.3">
      <c r="A69" s="20"/>
      <c r="B69" s="119" t="s">
        <v>77</v>
      </c>
      <c r="C69" s="120"/>
      <c r="D69" s="32"/>
      <c r="E69" s="10"/>
      <c r="F69" s="10"/>
      <c r="G69" s="17"/>
    </row>
    <row r="70" spans="1:7" ht="12" customHeight="1" x14ac:dyDescent="0.25">
      <c r="A70" s="20"/>
      <c r="B70" s="25" t="s">
        <v>62</v>
      </c>
      <c r="C70" s="11" t="s">
        <v>78</v>
      </c>
      <c r="D70" s="26" t="s">
        <v>79</v>
      </c>
      <c r="E70" s="10"/>
      <c r="F70" s="10"/>
      <c r="G70" s="17"/>
    </row>
    <row r="71" spans="1:7" ht="12" customHeight="1" x14ac:dyDescent="0.25">
      <c r="A71" s="20"/>
      <c r="B71" s="27" t="s">
        <v>80</v>
      </c>
      <c r="C71" s="12">
        <f>G25</f>
        <v>50000</v>
      </c>
      <c r="D71" s="28">
        <f>(C71/C77)</f>
        <v>0.51806009289853594</v>
      </c>
      <c r="E71" s="10"/>
      <c r="F71" s="10"/>
      <c r="G71" s="17"/>
    </row>
    <row r="72" spans="1:7" ht="12" customHeight="1" x14ac:dyDescent="0.25">
      <c r="A72" s="20"/>
      <c r="B72" s="27" t="s">
        <v>81</v>
      </c>
      <c r="C72" s="13">
        <v>0</v>
      </c>
      <c r="D72" s="28">
        <v>0</v>
      </c>
      <c r="E72" s="10"/>
      <c r="F72" s="10"/>
      <c r="G72" s="17"/>
    </row>
    <row r="73" spans="1:7" ht="12" customHeight="1" x14ac:dyDescent="0.25">
      <c r="A73" s="20"/>
      <c r="B73" s="27" t="s">
        <v>82</v>
      </c>
      <c r="C73" s="12">
        <v>0</v>
      </c>
      <c r="D73" s="28">
        <f>(C73/C77)</f>
        <v>0</v>
      </c>
      <c r="E73" s="10"/>
      <c r="F73" s="10"/>
      <c r="G73" s="17"/>
    </row>
    <row r="74" spans="1:7" ht="12" customHeight="1" x14ac:dyDescent="0.25">
      <c r="A74" s="20"/>
      <c r="B74" s="27" t="s">
        <v>43</v>
      </c>
      <c r="C74" s="12">
        <f>G47</f>
        <v>41918</v>
      </c>
      <c r="D74" s="28">
        <f>(C74/C77)</f>
        <v>0.43432085948241655</v>
      </c>
      <c r="E74" s="10"/>
      <c r="F74" s="10"/>
      <c r="G74" s="17"/>
    </row>
    <row r="75" spans="1:7" ht="12" customHeight="1" x14ac:dyDescent="0.25">
      <c r="A75" s="20"/>
      <c r="B75" s="27" t="s">
        <v>83</v>
      </c>
      <c r="C75" s="14">
        <v>0</v>
      </c>
      <c r="D75" s="28">
        <f>(C75/C77)</f>
        <v>0</v>
      </c>
      <c r="E75" s="16"/>
      <c r="F75" s="16"/>
      <c r="G75" s="17"/>
    </row>
    <row r="76" spans="1:7" ht="12" customHeight="1" x14ac:dyDescent="0.25">
      <c r="A76" s="20"/>
      <c r="B76" s="27" t="s">
        <v>84</v>
      </c>
      <c r="C76" s="14">
        <f>G55</f>
        <v>4595.9000000000005</v>
      </c>
      <c r="D76" s="28">
        <f>(C76/C77)</f>
        <v>4.761904761904763E-2</v>
      </c>
      <c r="E76" s="16"/>
      <c r="F76" s="16"/>
      <c r="G76" s="17"/>
    </row>
    <row r="77" spans="1:7" ht="12.75" customHeight="1" thickBot="1" x14ac:dyDescent="0.3">
      <c r="A77" s="20"/>
      <c r="B77" s="29" t="s">
        <v>85</v>
      </c>
      <c r="C77" s="30">
        <f>SUM(C71:C76)</f>
        <v>96513.9</v>
      </c>
      <c r="D77" s="31">
        <f>SUM(D71:D76)</f>
        <v>1.0000000000000002</v>
      </c>
      <c r="E77" s="16"/>
      <c r="F77" s="16"/>
      <c r="G77" s="17"/>
    </row>
    <row r="78" spans="1:7" ht="12" customHeight="1" x14ac:dyDescent="0.25">
      <c r="A78" s="20"/>
      <c r="B78" s="23"/>
      <c r="C78" s="22"/>
      <c r="D78" s="22"/>
      <c r="E78" s="22"/>
      <c r="F78" s="22"/>
      <c r="G78" s="17"/>
    </row>
    <row r="79" spans="1:7" ht="12.75" customHeight="1" x14ac:dyDescent="0.25">
      <c r="A79" s="20"/>
      <c r="B79" s="24"/>
      <c r="C79" s="22"/>
      <c r="D79" s="22"/>
      <c r="E79" s="22"/>
      <c r="F79" s="22"/>
      <c r="G79" s="17"/>
    </row>
    <row r="80" spans="1:7" ht="12" customHeight="1" thickBot="1" x14ac:dyDescent="0.3">
      <c r="A80" s="9"/>
      <c r="B80" s="44"/>
      <c r="C80" s="45" t="s">
        <v>86</v>
      </c>
      <c r="D80" s="46"/>
      <c r="E80" s="47"/>
      <c r="F80" s="15"/>
      <c r="G80" s="17"/>
    </row>
    <row r="81" spans="1:7" ht="21.75" customHeight="1" x14ac:dyDescent="0.25">
      <c r="A81" s="20"/>
      <c r="B81" s="108" t="s">
        <v>87</v>
      </c>
      <c r="C81" s="48">
        <v>30</v>
      </c>
      <c r="D81" s="48">
        <v>35</v>
      </c>
      <c r="E81" s="49">
        <v>40</v>
      </c>
      <c r="F81" s="43"/>
      <c r="G81" s="18"/>
    </row>
    <row r="82" spans="1:7" ht="19.5" customHeight="1" thickBot="1" x14ac:dyDescent="0.3">
      <c r="A82" s="20"/>
      <c r="B82" s="109" t="s">
        <v>88</v>
      </c>
      <c r="C82" s="30">
        <f>(G56/C81)</f>
        <v>3217.1299999999997</v>
      </c>
      <c r="D82" s="30">
        <f>(G56/D81)</f>
        <v>2757.54</v>
      </c>
      <c r="E82" s="50">
        <f>(G56/E81)</f>
        <v>2412.8474999999999</v>
      </c>
      <c r="F82" s="43"/>
      <c r="G82" s="18"/>
    </row>
    <row r="83" spans="1:7" ht="15.6" customHeight="1" x14ac:dyDescent="0.25">
      <c r="A83" s="20"/>
      <c r="B83" s="34" t="s">
        <v>89</v>
      </c>
      <c r="C83" s="19"/>
      <c r="D83" s="19"/>
      <c r="E83" s="19"/>
      <c r="F83" s="19"/>
      <c r="G83" s="1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2023-04-27T18:29:13Z</dcterms:modified>
  <cp:category/>
  <cp:contentStatus/>
</cp:coreProperties>
</file>