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A 2023\"/>
    </mc:Choice>
  </mc:AlternateContent>
  <bookViews>
    <workbookView xWindow="0" yWindow="0" windowWidth="19200" windowHeight="7050"/>
  </bookViews>
  <sheets>
    <sheet name="ACELGA" sheetId="1" r:id="rId1"/>
  </sheets>
  <definedNames>
    <definedName name="_xlnm.Print_Area" localSheetId="0">ACELGA!$B$1:$G$96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G11" i="1" l="1"/>
  <c r="G64" i="1" l="1"/>
  <c r="G65" i="1" s="1"/>
  <c r="G59" i="1"/>
  <c r="G58" i="1"/>
  <c r="G56" i="1"/>
  <c r="G55" i="1"/>
  <c r="G54" i="1"/>
  <c r="G52" i="1"/>
  <c r="G51" i="1"/>
  <c r="G49" i="1"/>
  <c r="G48" i="1"/>
  <c r="G42" i="1"/>
  <c r="G41" i="1"/>
  <c r="G40" i="1"/>
  <c r="G39" i="1"/>
  <c r="G38" i="1"/>
  <c r="G37" i="1"/>
  <c r="G27" i="1"/>
  <c r="G26" i="1"/>
  <c r="G25" i="1"/>
  <c r="G24" i="1"/>
  <c r="G23" i="1"/>
  <c r="G22" i="1"/>
  <c r="G21" i="1"/>
  <c r="G20" i="1"/>
  <c r="G28" i="1" l="1"/>
  <c r="G43" i="1"/>
  <c r="C86" i="1" s="1"/>
  <c r="D94" i="1"/>
  <c r="C87" i="1" l="1"/>
  <c r="C84" i="1"/>
  <c r="C88" i="1"/>
  <c r="C85" i="1" l="1"/>
  <c r="G70" i="1"/>
  <c r="G67" i="1" l="1"/>
  <c r="G68" i="1" s="1"/>
  <c r="C89" i="1" s="1"/>
  <c r="G69" i="1" l="1"/>
  <c r="D95" i="1" s="1"/>
  <c r="C90" i="1"/>
  <c r="D84" i="1" s="1"/>
  <c r="C95" i="1" l="1"/>
  <c r="E95" i="1"/>
  <c r="G71" i="1"/>
  <c r="D89" i="1"/>
  <c r="D87" i="1"/>
  <c r="D88" i="1"/>
  <c r="D86" i="1"/>
  <c r="D90" i="1" l="1"/>
</calcChain>
</file>

<file path=xl/sharedStrings.xml><?xml version="1.0" encoding="utf-8"?>
<sst xmlns="http://schemas.openxmlformats.org/spreadsheetml/2006/main" count="173" uniqueCount="119">
  <si>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</si>
  <si>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</si>
  <si>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</si>
  <si>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</si>
  <si>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</si>
  <si>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</si>
  <si>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</si>
  <si>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</si>
  <si>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</si>
  <si>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</si>
  <si>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</si>
  <si>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</si>
  <si>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</si>
  <si>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</si>
  <si>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</si>
  <si>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</si>
  <si>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</si>
  <si>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</si>
  <si>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</si>
  <si>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</si>
  <si>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</si>
  <si>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</si>
  <si>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</si>
  <si>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</si>
  <si>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</si>
  <si>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</si>
  <si>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</si>
  <si>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</si>
  <si>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</si>
  <si>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</si>
  <si>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</si>
  <si>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</si>
  <si>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</si>
  <si>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</si>
  <si>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</si>
  <si>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</si>
  <si>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</si>
  <si>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</si>
  <si>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</si>
  <si>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</si>
  <si>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</si>
  <si>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</si>
  <si>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</si>
  <si>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</si>
  <si>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</si>
  <si>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</si>
  <si>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</si>
  <si>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</si>
  <si>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</si>
  <si>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</si>
  <si>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</si>
  <si>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</si>
  <si>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</si>
  <si>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</si>
  <si>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</si>
  <si>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</si>
  <si>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</si>
  <si>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Aradura</t>
  </si>
  <si>
    <t>kg</t>
  </si>
  <si>
    <t>Superfosfato triple</t>
  </si>
  <si>
    <t>RENDIMIENTO (Unidades/ha)</t>
  </si>
  <si>
    <t>PRECIO ESPERADO ($/Unidades)</t>
  </si>
  <si>
    <t>Rendimiento  (Unidades/hà)</t>
  </si>
  <si>
    <t>ESCENARIOS COSTO UNITARIO  ($/unidades)</t>
  </si>
  <si>
    <t>ACELGA</t>
  </si>
  <si>
    <t>Penca Blanca</t>
  </si>
  <si>
    <t>Medio</t>
  </si>
  <si>
    <t>Lib. B. O'Higgins</t>
  </si>
  <si>
    <t>Rancagua</t>
  </si>
  <si>
    <t>Todas</t>
  </si>
  <si>
    <t>Mayo</t>
  </si>
  <si>
    <t>Mercado local</t>
  </si>
  <si>
    <t>Abril-Agosto</t>
  </si>
  <si>
    <t>Heladas</t>
  </si>
  <si>
    <t xml:space="preserve">Riego  </t>
  </si>
  <si>
    <t>Enero-Agosto</t>
  </si>
  <si>
    <t>Transplante</t>
  </si>
  <si>
    <t>Febrero</t>
  </si>
  <si>
    <t>Limpia manual y azadón</t>
  </si>
  <si>
    <t>Marzo-Mayo</t>
  </si>
  <si>
    <t>Acarreo de insumos y cosecha</t>
  </si>
  <si>
    <t>Febrero-Agosto</t>
  </si>
  <si>
    <t>Aplicación de fertilizantes y siembra</t>
  </si>
  <si>
    <t>Febrero-Junio</t>
  </si>
  <si>
    <t>Febrero-Mayo</t>
  </si>
  <si>
    <t>Aplicación de agroquimicos</t>
  </si>
  <si>
    <t>Cosecha</t>
  </si>
  <si>
    <t>Enero</t>
  </si>
  <si>
    <t>Rastrajes (2)</t>
  </si>
  <si>
    <t>Enero-Febrero</t>
  </si>
  <si>
    <t>Melgadura y aplicación de fertilizantes</t>
  </si>
  <si>
    <t>Acequidura</t>
  </si>
  <si>
    <t>Aplicación de pesticidas (3)</t>
  </si>
  <si>
    <t>Acarreo de insumos</t>
  </si>
  <si>
    <t>SEMILLAS</t>
  </si>
  <si>
    <t>Semilla corriente</t>
  </si>
  <si>
    <t>bolsa</t>
  </si>
  <si>
    <t>Septiembre-Octubre</t>
  </si>
  <si>
    <t>Almácigo, preparación de suelo y labores</t>
  </si>
  <si>
    <t>ha</t>
  </si>
  <si>
    <t>FUNGICIDAS</t>
  </si>
  <si>
    <t>Polyben 50 WP</t>
  </si>
  <si>
    <t>Mayo-Julio</t>
  </si>
  <si>
    <t>Curzate M8 ( 2 veces)</t>
  </si>
  <si>
    <t>Octubre - Noviembre</t>
  </si>
  <si>
    <t>FERTILIZANTES</t>
  </si>
  <si>
    <t>Urea granulada</t>
  </si>
  <si>
    <t>Salitre potásico</t>
  </si>
  <si>
    <t>INSECTICIDAS</t>
  </si>
  <si>
    <t>Karate Zeon 5 CS</t>
  </si>
  <si>
    <t>lt</t>
  </si>
  <si>
    <t>Pirimor</t>
  </si>
  <si>
    <t>Octubre-Noviembre</t>
  </si>
  <si>
    <t>Traslados al mercado</t>
  </si>
  <si>
    <t>atados</t>
  </si>
  <si>
    <t>Marzo-Abril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</si>
  <si>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</si>
  <si>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</si>
  <si>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Costo unitario ($/ Uni)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</si>
</sst>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7" formatCode="_-* #,##0_-;\-* #,##0_-;_-* &quot;-&quot;??_-;_-@_-"/>
  </numFmts>
  <fonts count="2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9"/>
      <name val="Arial Narrow"/>
      <family val="2"/>
    </font>
    <font>
      <u/>
      <sz val="8"/>
      <color indexed="8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rgb="FF000000"/>
      <name val="Arial Narrow"/>
      <family val="2"/>
    </font>
    <font>
      <sz val="9"/>
      <color indexed="8"/>
      <name val="Calibri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5"/>
    <xf numFmtId="43" fontId="4" fillId="0" borderId="0" applyFont="0" applyFill="0" applyBorder="0" applyAlignment="0" applyProtection="0"/>
  </cellStyleXfs>
  <cellXfs count="126">
    <xf numFmtId="0" fontId="0" fillId="0" borderId="0" xfId="0" applyFont="1" applyAlignment="1"/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right"/>
    </xf>
    <xf numFmtId="0" fontId="5" fillId="0" borderId="0" xfId="0" applyNumberFormat="1" applyFont="1" applyAlignment="1"/>
    <xf numFmtId="0" fontId="5" fillId="0" borderId="0" xfId="0" applyFont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3" xfId="0" applyFont="1" applyFill="1" applyBorder="1" applyAlignment="1">
      <alignment horizontal="right"/>
    </xf>
    <xf numFmtId="0" fontId="5" fillId="2" borderId="7" xfId="0" applyFont="1" applyFill="1" applyBorder="1" applyAlignment="1"/>
    <xf numFmtId="49" fontId="5" fillId="2" borderId="5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164" fontId="6" fillId="2" borderId="5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vertical="center"/>
    </xf>
    <xf numFmtId="49" fontId="10" fillId="2" borderId="18" xfId="0" applyNumberFormat="1" applyFont="1" applyFill="1" applyBorder="1" applyAlignment="1">
      <alignment vertical="center"/>
    </xf>
    <xf numFmtId="0" fontId="12" fillId="2" borderId="19" xfId="0" applyFont="1" applyFill="1" applyBorder="1" applyAlignment="1"/>
    <xf numFmtId="0" fontId="12" fillId="2" borderId="20" xfId="0" applyFont="1" applyFill="1" applyBorder="1" applyAlignment="1"/>
    <xf numFmtId="49" fontId="12" fillId="2" borderId="21" xfId="0" applyNumberFormat="1" applyFont="1" applyFill="1" applyBorder="1" applyAlignment="1">
      <alignment vertical="center"/>
    </xf>
    <xf numFmtId="0" fontId="12" fillId="2" borderId="5" xfId="0" applyFont="1" applyFill="1" applyBorder="1" applyAlignment="1"/>
    <xf numFmtId="0" fontId="12" fillId="2" borderId="22" xfId="0" applyFont="1" applyFill="1" applyBorder="1" applyAlignment="1"/>
    <xf numFmtId="49" fontId="12" fillId="2" borderId="23" xfId="0" applyNumberFormat="1" applyFont="1" applyFill="1" applyBorder="1" applyAlignment="1">
      <alignment vertical="center"/>
    </xf>
    <xf numFmtId="0" fontId="12" fillId="2" borderId="24" xfId="0" applyFont="1" applyFill="1" applyBorder="1" applyAlignment="1"/>
    <xf numFmtId="0" fontId="12" fillId="2" borderId="25" xfId="0" applyFont="1" applyFill="1" applyBorder="1" applyAlignment="1"/>
    <xf numFmtId="0" fontId="12" fillId="2" borderId="5" xfId="0" applyFont="1" applyFill="1" applyBorder="1" applyAlignment="1">
      <alignment vertical="center"/>
    </xf>
    <xf numFmtId="0" fontId="12" fillId="8" borderId="17" xfId="0" applyFont="1" applyFill="1" applyBorder="1" applyAlignment="1"/>
    <xf numFmtId="0" fontId="12" fillId="6" borderId="5" xfId="0" applyFont="1" applyFill="1" applyBorder="1" applyAlignment="1"/>
    <xf numFmtId="49" fontId="10" fillId="7" borderId="8" xfId="0" applyNumberFormat="1" applyFont="1" applyFill="1" applyBorder="1" applyAlignment="1">
      <alignment vertical="center"/>
    </xf>
    <xf numFmtId="49" fontId="10" fillId="7" borderId="6" xfId="0" applyNumberFormat="1" applyFont="1" applyFill="1" applyBorder="1" applyAlignment="1">
      <alignment horizontal="center" vertical="center"/>
    </xf>
    <xf numFmtId="49" fontId="12" fillId="7" borderId="9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9" fontId="12" fillId="2" borderId="11" xfId="0" applyNumberFormat="1" applyFont="1" applyFill="1" applyBorder="1" applyAlignment="1"/>
    <xf numFmtId="165" fontId="10" fillId="2" borderId="4" xfId="0" applyNumberFormat="1" applyFont="1" applyFill="1" applyBorder="1" applyAlignment="1">
      <alignment vertical="center"/>
    </xf>
    <xf numFmtId="0" fontId="8" fillId="6" borderId="5" xfId="0" applyFont="1" applyFill="1" applyBorder="1" applyAlignment="1">
      <alignment vertical="center"/>
    </xf>
    <xf numFmtId="49" fontId="10" fillId="7" borderId="12" xfId="0" applyNumberFormat="1" applyFont="1" applyFill="1" applyBorder="1" applyAlignment="1">
      <alignment vertical="center"/>
    </xf>
    <xf numFmtId="165" fontId="10" fillId="7" borderId="13" xfId="0" applyNumberFormat="1" applyFont="1" applyFill="1" applyBorder="1" applyAlignment="1">
      <alignment vertical="center"/>
    </xf>
    <xf numFmtId="9" fontId="10" fillId="7" borderId="14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3" fontId="10" fillId="7" borderId="27" xfId="0" applyNumberFormat="1" applyFont="1" applyFill="1" applyBorder="1" applyAlignment="1">
      <alignment vertical="center"/>
    </xf>
    <xf numFmtId="0" fontId="10" fillId="6" borderId="5" xfId="0" applyFont="1" applyFill="1" applyBorder="1" applyAlignment="1">
      <alignment vertical="center"/>
    </xf>
    <xf numFmtId="164" fontId="7" fillId="2" borderId="5" xfId="0" applyNumberFormat="1" applyFont="1" applyFill="1" applyBorder="1" applyAlignment="1">
      <alignment horizontal="right" vertical="center"/>
    </xf>
    <xf numFmtId="165" fontId="10" fillId="7" borderId="14" xfId="0" applyNumberFormat="1" applyFont="1" applyFill="1" applyBorder="1" applyAlignment="1">
      <alignment vertical="center"/>
    </xf>
    <xf numFmtId="49" fontId="12" fillId="2" borderId="5" xfId="0" applyNumberFormat="1" applyFont="1" applyFill="1" applyBorder="1" applyAlignment="1">
      <alignment vertical="center"/>
    </xf>
    <xf numFmtId="0" fontId="12" fillId="2" borderId="5" xfId="0" applyFont="1" applyFill="1" applyBorder="1" applyAlignment="1">
      <alignment horizontal="right"/>
    </xf>
    <xf numFmtId="0" fontId="5" fillId="0" borderId="0" xfId="0" applyNumberFormat="1" applyFont="1" applyAlignment="1">
      <alignment horizontal="right"/>
    </xf>
    <xf numFmtId="49" fontId="13" fillId="8" borderId="28" xfId="0" applyNumberFormat="1" applyFont="1" applyFill="1" applyBorder="1" applyAlignment="1">
      <alignment horizontal="center" vertical="center"/>
    </xf>
    <xf numFmtId="49" fontId="13" fillId="8" borderId="29" xfId="0" applyNumberFormat="1" applyFont="1" applyFill="1" applyBorder="1" applyAlignment="1">
      <alignment horizontal="center" vertical="center"/>
    </xf>
    <xf numFmtId="49" fontId="13" fillId="8" borderId="30" xfId="0" applyNumberFormat="1" applyFont="1" applyFill="1" applyBorder="1" applyAlignment="1">
      <alignment horizontal="center" vertical="center"/>
    </xf>
    <xf numFmtId="49" fontId="13" fillId="8" borderId="15" xfId="0" applyNumberFormat="1" applyFont="1" applyFill="1" applyBorder="1" applyAlignment="1">
      <alignment vertical="center"/>
    </xf>
    <xf numFmtId="0" fontId="10" fillId="8" borderId="16" xfId="0" applyFont="1" applyFill="1" applyBorder="1" applyAlignment="1">
      <alignment vertical="center"/>
    </xf>
    <xf numFmtId="0" fontId="0" fillId="2" borderId="32" xfId="0" applyFill="1" applyBorder="1"/>
    <xf numFmtId="49" fontId="14" fillId="3" borderId="33" xfId="0" applyNumberFormat="1" applyFont="1" applyFill="1" applyBorder="1" applyAlignment="1">
      <alignment vertical="center" wrapText="1"/>
    </xf>
    <xf numFmtId="3" fontId="16" fillId="0" borderId="34" xfId="0" applyNumberFormat="1" applyFont="1" applyFill="1" applyBorder="1" applyAlignment="1">
      <alignment horizontal="right"/>
    </xf>
    <xf numFmtId="0" fontId="1" fillId="2" borderId="35" xfId="0" applyFont="1" applyFill="1" applyBorder="1"/>
    <xf numFmtId="49" fontId="2" fillId="3" borderId="36" xfId="0" applyNumberFormat="1" applyFont="1" applyFill="1" applyBorder="1" applyAlignment="1">
      <alignment wrapText="1"/>
    </xf>
    <xf numFmtId="0" fontId="2" fillId="4" borderId="36" xfId="0" applyFont="1" applyFill="1" applyBorder="1" applyAlignment="1">
      <alignment wrapText="1"/>
    </xf>
    <xf numFmtId="167" fontId="16" fillId="0" borderId="31" xfId="2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1" fillId="2" borderId="33" xfId="0" applyNumberFormat="1" applyFont="1" applyFill="1" applyBorder="1" applyAlignment="1">
      <alignment vertical="center" wrapText="1"/>
    </xf>
    <xf numFmtId="167" fontId="16" fillId="0" borderId="34" xfId="2" applyNumberFormat="1" applyFont="1" applyFill="1" applyBorder="1" applyAlignment="1">
      <alignment horizontal="right"/>
    </xf>
    <xf numFmtId="49" fontId="1" fillId="2" borderId="36" xfId="0" applyNumberFormat="1" applyFont="1" applyFill="1" applyBorder="1" applyAlignment="1">
      <alignment wrapText="1"/>
    </xf>
    <xf numFmtId="0" fontId="1" fillId="2" borderId="36" xfId="0" applyFont="1" applyFill="1" applyBorder="1" applyAlignment="1">
      <alignment wrapText="1"/>
    </xf>
    <xf numFmtId="49" fontId="1" fillId="2" borderId="37" xfId="0" applyNumberFormat="1" applyFont="1" applyFill="1" applyBorder="1" applyAlignment="1">
      <alignment horizontal="left"/>
    </xf>
    <xf numFmtId="49" fontId="1" fillId="2" borderId="38" xfId="0" applyNumberFormat="1" applyFont="1" applyFill="1" applyBorder="1" applyAlignment="1">
      <alignment horizontal="left"/>
    </xf>
    <xf numFmtId="0" fontId="16" fillId="0" borderId="34" xfId="0" applyFont="1" applyFill="1" applyBorder="1" applyAlignment="1">
      <alignment horizontal="right" wrapText="1"/>
    </xf>
    <xf numFmtId="0" fontId="16" fillId="0" borderId="34" xfId="0" applyFont="1" applyFill="1" applyBorder="1" applyAlignment="1">
      <alignment horizontal="right"/>
    </xf>
    <xf numFmtId="17" fontId="16" fillId="0" borderId="34" xfId="0" applyNumberFormat="1" applyFont="1" applyFill="1" applyBorder="1" applyAlignment="1">
      <alignment horizontal="right" wrapText="1"/>
    </xf>
    <xf numFmtId="49" fontId="1" fillId="2" borderId="36" xfId="0" applyNumberFormat="1" applyFont="1" applyFill="1" applyBorder="1"/>
    <xf numFmtId="0" fontId="1" fillId="2" borderId="36" xfId="0" applyFont="1" applyFill="1" applyBorder="1"/>
    <xf numFmtId="0" fontId="0" fillId="2" borderId="39" xfId="0" applyFont="1" applyFill="1" applyBorder="1" applyAlignment="1"/>
    <xf numFmtId="0" fontId="17" fillId="2" borderId="40" xfId="0" applyFont="1" applyFill="1" applyBorder="1" applyAlignment="1">
      <alignment wrapText="1"/>
    </xf>
    <xf numFmtId="14" fontId="17" fillId="2" borderId="41" xfId="0" applyNumberFormat="1" applyFont="1" applyFill="1" applyBorder="1" applyAlignment="1"/>
    <xf numFmtId="0" fontId="17" fillId="2" borderId="42" xfId="0" applyFont="1" applyFill="1" applyBorder="1" applyAlignment="1"/>
    <xf numFmtId="0" fontId="17" fillId="2" borderId="41" xfId="0" applyFont="1" applyFill="1" applyBorder="1" applyAlignment="1"/>
    <xf numFmtId="0" fontId="17" fillId="2" borderId="41" xfId="0" applyFont="1" applyFill="1" applyBorder="1" applyAlignment="1">
      <alignment horizontal="right" wrapText="1"/>
    </xf>
    <xf numFmtId="0" fontId="0" fillId="0" borderId="0" xfId="0" applyNumberFormat="1" applyFont="1" applyAlignment="1"/>
    <xf numFmtId="0" fontId="0" fillId="2" borderId="43" xfId="0" applyFont="1" applyFill="1" applyBorder="1" applyAlignment="1"/>
    <xf numFmtId="49" fontId="18" fillId="3" borderId="36" xfId="0" applyNumberFormat="1" applyFont="1" applyFill="1" applyBorder="1" applyAlignment="1">
      <alignment horizontal="center" vertical="center"/>
    </xf>
    <xf numFmtId="0" fontId="18" fillId="4" borderId="36" xfId="0" applyFont="1" applyFill="1" applyBorder="1" applyAlignment="1">
      <alignment horizontal="center" vertical="center"/>
    </xf>
    <xf numFmtId="0" fontId="17" fillId="2" borderId="44" xfId="0" applyFont="1" applyFill="1" applyBorder="1" applyAlignment="1"/>
    <xf numFmtId="0" fontId="17" fillId="2" borderId="45" xfId="0" applyFont="1" applyFill="1" applyBorder="1" applyAlignment="1">
      <alignment horizontal="left"/>
    </xf>
    <xf numFmtId="0" fontId="17" fillId="2" borderId="45" xfId="0" applyFont="1" applyFill="1" applyBorder="1" applyAlignment="1"/>
    <xf numFmtId="0" fontId="17" fillId="2" borderId="45" xfId="0" applyFont="1" applyFill="1" applyBorder="1" applyAlignment="1">
      <alignment horizontal="right"/>
    </xf>
    <xf numFmtId="0" fontId="0" fillId="2" borderId="32" xfId="0" applyFont="1" applyFill="1" applyBorder="1" applyAlignment="1"/>
    <xf numFmtId="49" fontId="14" fillId="5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vertical="center"/>
    </xf>
    <xf numFmtId="0" fontId="1" fillId="2" borderId="48" xfId="0" applyFont="1" applyFill="1" applyBorder="1" applyAlignment="1">
      <alignment horizontal="right" vertical="center"/>
    </xf>
    <xf numFmtId="49" fontId="14" fillId="3" borderId="46" xfId="0" applyNumberFormat="1" applyFont="1" applyFill="1" applyBorder="1" applyAlignment="1">
      <alignment horizontal="center" vertical="center"/>
    </xf>
    <xf numFmtId="49" fontId="14" fillId="3" borderId="46" xfId="0" applyNumberFormat="1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vertical="center"/>
    </xf>
    <xf numFmtId="0" fontId="1" fillId="2" borderId="46" xfId="0" applyFont="1" applyFill="1" applyBorder="1" applyAlignment="1">
      <alignment horizontal="center" vertical="center"/>
    </xf>
    <xf numFmtId="3" fontId="1" fillId="2" borderId="46" xfId="0" applyNumberFormat="1" applyFont="1" applyFill="1" applyBorder="1" applyAlignment="1">
      <alignment vertical="center"/>
    </xf>
    <xf numFmtId="3" fontId="1" fillId="2" borderId="46" xfId="0" applyNumberFormat="1" applyFont="1" applyFill="1" applyBorder="1" applyAlignment="1">
      <alignment horizontal="right" vertical="center"/>
    </xf>
    <xf numFmtId="49" fontId="19" fillId="3" borderId="46" xfId="0" applyNumberFormat="1" applyFont="1" applyFill="1" applyBorder="1" applyAlignment="1">
      <alignment vertical="center"/>
    </xf>
    <xf numFmtId="0" fontId="19" fillId="3" borderId="46" xfId="0" applyFont="1" applyFill="1" applyBorder="1" applyAlignment="1">
      <alignment horizontal="center" vertical="center"/>
    </xf>
    <xf numFmtId="0" fontId="19" fillId="3" borderId="46" xfId="0" applyFont="1" applyFill="1" applyBorder="1" applyAlignment="1">
      <alignment vertical="center"/>
    </xf>
    <xf numFmtId="3" fontId="19" fillId="3" borderId="46" xfId="0" applyNumberFormat="1" applyFont="1" applyFill="1" applyBorder="1" applyAlignment="1">
      <alignment vertical="center"/>
    </xf>
    <xf numFmtId="0" fontId="17" fillId="2" borderId="49" xfId="0" applyFont="1" applyFill="1" applyBorder="1" applyAlignment="1"/>
    <xf numFmtId="0" fontId="17" fillId="2" borderId="50" xfId="0" applyFont="1" applyFill="1" applyBorder="1" applyAlignment="1"/>
    <xf numFmtId="3" fontId="17" fillId="2" borderId="50" xfId="0" applyNumberFormat="1" applyFont="1" applyFill="1" applyBorder="1" applyAlignment="1"/>
    <xf numFmtId="0" fontId="0" fillId="0" borderId="5" xfId="0" applyNumberFormat="1" applyFont="1" applyBorder="1" applyAlignment="1"/>
    <xf numFmtId="0" fontId="0" fillId="2" borderId="51" xfId="0" applyFont="1" applyFill="1" applyBorder="1" applyAlignment="1"/>
    <xf numFmtId="49" fontId="2" fillId="3" borderId="52" xfId="0" applyNumberFormat="1" applyFont="1" applyFill="1" applyBorder="1" applyAlignment="1">
      <alignment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vertical="center"/>
    </xf>
    <xf numFmtId="3" fontId="2" fillId="3" borderId="52" xfId="0" applyNumberFormat="1" applyFont="1" applyFill="1" applyBorder="1" applyAlignment="1">
      <alignment vertical="center"/>
    </xf>
    <xf numFmtId="0" fontId="15" fillId="2" borderId="46" xfId="0" applyFont="1" applyFill="1" applyBorder="1" applyAlignment="1">
      <alignment vertical="center"/>
    </xf>
    <xf numFmtId="0" fontId="17" fillId="2" borderId="50" xfId="0" applyFont="1" applyFill="1" applyBorder="1" applyAlignment="1">
      <alignment horizontal="center"/>
    </xf>
    <xf numFmtId="0" fontId="1" fillId="2" borderId="46" xfId="0" applyFont="1" applyFill="1" applyBorder="1" applyAlignment="1">
      <alignment vertical="center" wrapText="1"/>
    </xf>
    <xf numFmtId="0" fontId="17" fillId="2" borderId="53" xfId="0" applyFont="1" applyFill="1" applyBorder="1" applyAlignment="1"/>
    <xf numFmtId="3" fontId="17" fillId="2" borderId="53" xfId="0" applyNumberFormat="1" applyFont="1" applyFill="1" applyBorder="1" applyAlignment="1"/>
    <xf numFmtId="49" fontId="20" fillId="5" borderId="54" xfId="0" applyNumberFormat="1" applyFont="1" applyFill="1" applyBorder="1" applyAlignment="1">
      <alignment vertical="center"/>
    </xf>
    <xf numFmtId="0" fontId="20" fillId="5" borderId="55" xfId="0" applyFont="1" applyFill="1" applyBorder="1" applyAlignment="1">
      <alignment vertical="center"/>
    </xf>
    <xf numFmtId="164" fontId="20" fillId="5" borderId="56" xfId="0" applyNumberFormat="1" applyFont="1" applyFill="1" applyBorder="1" applyAlignment="1">
      <alignment vertical="center"/>
    </xf>
    <xf numFmtId="49" fontId="20" fillId="3" borderId="57" xfId="0" applyNumberFormat="1" applyFont="1" applyFill="1" applyBorder="1" applyAlignment="1">
      <alignment vertical="center"/>
    </xf>
    <xf numFmtId="0" fontId="20" fillId="3" borderId="46" xfId="0" applyFont="1" applyFill="1" applyBorder="1" applyAlignment="1">
      <alignment vertical="center"/>
    </xf>
    <xf numFmtId="164" fontId="20" fillId="3" borderId="58" xfId="0" applyNumberFormat="1" applyFont="1" applyFill="1" applyBorder="1" applyAlignment="1">
      <alignment vertical="center"/>
    </xf>
    <xf numFmtId="49" fontId="20" fillId="5" borderId="57" xfId="0" applyNumberFormat="1" applyFont="1" applyFill="1" applyBorder="1" applyAlignment="1">
      <alignment vertical="center"/>
    </xf>
    <xf numFmtId="0" fontId="20" fillId="5" borderId="46" xfId="0" applyFont="1" applyFill="1" applyBorder="1" applyAlignment="1">
      <alignment vertical="center"/>
    </xf>
    <xf numFmtId="164" fontId="20" fillId="5" borderId="58" xfId="0" applyNumberFormat="1" applyFont="1" applyFill="1" applyBorder="1" applyAlignment="1">
      <alignment vertical="center"/>
    </xf>
    <xf numFmtId="49" fontId="20" fillId="5" borderId="59" xfId="0" applyNumberFormat="1" applyFont="1" applyFill="1" applyBorder="1" applyAlignment="1">
      <alignment vertical="center"/>
    </xf>
    <xf numFmtId="0" fontId="21" fillId="5" borderId="60" xfId="0" applyFont="1" applyFill="1" applyBorder="1" applyAlignment="1">
      <alignment vertical="center"/>
    </xf>
    <xf numFmtId="164" fontId="20" fillId="9" borderId="61" xfId="0" applyNumberFormat="1" applyFont="1" applyFill="1" applyBorder="1" applyAlignment="1">
      <alignment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0</xdr:rowOff>
    </xdr:from>
    <xdr:to>
      <xdr:col>7</xdr:col>
      <xdr:colOff>9524</xdr:colOff>
      <xdr:row>6</xdr:row>
      <xdr:rowOff>88446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0"/>
          <a:ext cx="6930118" cy="1231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B1" zoomScale="124" zoomScaleNormal="124" workbookViewId="0">
      <selection activeCell="C8" sqref="C8"/>
    </sheetView>
  </sheetViews>
  <sheetFormatPr baseColWidth="10" defaultColWidth="10.85546875" defaultRowHeight="11.25" customHeight="1" x14ac:dyDescent="0.3"/>
  <cols>
    <col min="1" max="1" width="15.5703125" style="3" customWidth="1"/>
    <col min="2" max="2" width="21.28515625" style="3" customWidth="1"/>
    <col min="3" max="3" width="17" style="3" customWidth="1"/>
    <col min="4" max="4" width="14.85546875" style="3" customWidth="1"/>
    <col min="5" max="5" width="14.42578125" style="3" customWidth="1"/>
    <col min="6" max="6" width="18.7109375" style="3" customWidth="1"/>
    <col min="7" max="7" width="17.140625" style="44" customWidth="1"/>
    <col min="8" max="255" width="10.85546875" style="3" customWidth="1"/>
    <col min="256" max="16384" width="10.85546875" style="4"/>
  </cols>
  <sheetData>
    <row r="1" spans="1:255" ht="15" customHeight="1" x14ac:dyDescent="0.3">
      <c r="A1" s="1"/>
      <c r="B1" s="1"/>
      <c r="C1" s="1"/>
      <c r="D1" s="1"/>
      <c r="E1" s="1"/>
      <c r="F1" s="1"/>
      <c r="G1" s="2"/>
    </row>
    <row r="2" spans="1:255" ht="15" customHeight="1" x14ac:dyDescent="0.3">
      <c r="A2" s="1"/>
      <c r="B2" s="1"/>
      <c r="C2" s="1"/>
      <c r="D2" s="1"/>
      <c r="E2" s="1"/>
      <c r="F2" s="1"/>
      <c r="G2" s="2"/>
    </row>
    <row r="3" spans="1:255" ht="15" customHeight="1" x14ac:dyDescent="0.3">
      <c r="A3" s="1"/>
      <c r="B3" s="1"/>
      <c r="C3" s="1"/>
      <c r="D3" s="1"/>
      <c r="E3" s="1"/>
      <c r="F3" s="1"/>
      <c r="G3" s="2"/>
    </row>
    <row r="4" spans="1:255" ht="15" customHeight="1" x14ac:dyDescent="0.3">
      <c r="A4" s="1"/>
      <c r="B4" s="1"/>
      <c r="C4" s="1"/>
      <c r="D4" s="1"/>
      <c r="E4" s="1"/>
      <c r="F4" s="1"/>
      <c r="G4" s="2"/>
    </row>
    <row r="5" spans="1:255" ht="15" customHeight="1" x14ac:dyDescent="0.3">
      <c r="A5" s="1"/>
      <c r="B5" s="1"/>
      <c r="C5" s="1"/>
      <c r="D5" s="1"/>
      <c r="E5" s="1"/>
      <c r="F5" s="1"/>
      <c r="G5" s="2"/>
    </row>
    <row r="6" spans="1:255" ht="15" customHeight="1" x14ac:dyDescent="0.3">
      <c r="A6" s="1"/>
      <c r="B6" s="1"/>
      <c r="C6" s="1"/>
      <c r="D6" s="1"/>
      <c r="E6" s="1"/>
      <c r="F6" s="1"/>
      <c r="G6" s="2"/>
    </row>
    <row r="7" spans="1:255" ht="15" customHeight="1" x14ac:dyDescent="0.3">
      <c r="A7" s="1"/>
      <c r="B7" s="5"/>
      <c r="C7" s="6"/>
      <c r="D7" s="1"/>
      <c r="E7" s="6"/>
      <c r="F7" s="6"/>
      <c r="G7" s="7"/>
    </row>
    <row r="8" spans="1:255" s="58" customFormat="1" ht="12" customHeight="1" x14ac:dyDescent="0.25">
      <c r="A8" s="50"/>
      <c r="B8" s="51" t="s">
        <v>0</v>
      </c>
      <c r="C8" s="52" t="s">
        <v>64</v>
      </c>
      <c r="D8" s="53"/>
      <c r="E8" s="54" t="s">
        <v>60</v>
      </c>
      <c r="F8" s="55"/>
      <c r="G8" s="56">
        <v>22000</v>
      </c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  <c r="IR8" s="57"/>
      <c r="IS8" s="57"/>
      <c r="IT8" s="57"/>
      <c r="IU8" s="57"/>
    </row>
    <row r="9" spans="1:255" s="58" customFormat="1" ht="25.5" customHeight="1" x14ac:dyDescent="0.25">
      <c r="A9" s="50"/>
      <c r="B9" s="59" t="s">
        <v>1</v>
      </c>
      <c r="C9" s="60" t="s">
        <v>65</v>
      </c>
      <c r="D9" s="53"/>
      <c r="E9" s="61" t="s">
        <v>2</v>
      </c>
      <c r="F9" s="62"/>
      <c r="G9" s="56" t="s">
        <v>70</v>
      </c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  <c r="IR9" s="57"/>
      <c r="IS9" s="57"/>
      <c r="IT9" s="57"/>
      <c r="IU9" s="57"/>
    </row>
    <row r="10" spans="1:255" s="58" customFormat="1" ht="18" customHeight="1" x14ac:dyDescent="0.25">
      <c r="A10" s="50"/>
      <c r="B10" s="59" t="s">
        <v>3</v>
      </c>
      <c r="C10" s="60" t="s">
        <v>66</v>
      </c>
      <c r="D10" s="53"/>
      <c r="E10" s="61" t="s">
        <v>61</v>
      </c>
      <c r="F10" s="62"/>
      <c r="G10" s="56">
        <v>300</v>
      </c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  <c r="IR10" s="57"/>
      <c r="IS10" s="57"/>
      <c r="IT10" s="57"/>
      <c r="IU10" s="57"/>
    </row>
    <row r="11" spans="1:255" s="58" customFormat="1" ht="11.25" customHeight="1" x14ac:dyDescent="0.25">
      <c r="A11" s="50"/>
      <c r="B11" s="59" t="s">
        <v>4</v>
      </c>
      <c r="C11" s="60" t="s">
        <v>67</v>
      </c>
      <c r="D11" s="53"/>
      <c r="E11" s="63" t="s">
        <v>5</v>
      </c>
      <c r="F11" s="64"/>
      <c r="G11" s="56">
        <f>+G8*G10</f>
        <v>6600000</v>
      </c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  <c r="IH11" s="57"/>
      <c r="II11" s="57"/>
      <c r="IJ11" s="57"/>
      <c r="IK11" s="57"/>
      <c r="IL11" s="57"/>
      <c r="IM11" s="57"/>
      <c r="IN11" s="57"/>
      <c r="IO11" s="57"/>
      <c r="IP11" s="57"/>
      <c r="IQ11" s="57"/>
      <c r="IR11" s="57"/>
      <c r="IS11" s="57"/>
      <c r="IT11" s="57"/>
      <c r="IU11" s="57"/>
    </row>
    <row r="12" spans="1:255" s="58" customFormat="1" ht="11.25" customHeight="1" x14ac:dyDescent="0.25">
      <c r="A12" s="50"/>
      <c r="B12" s="59" t="s">
        <v>6</v>
      </c>
      <c r="C12" s="65" t="s">
        <v>68</v>
      </c>
      <c r="D12" s="53"/>
      <c r="E12" s="61" t="s">
        <v>7</v>
      </c>
      <c r="F12" s="62"/>
      <c r="G12" s="60" t="s">
        <v>71</v>
      </c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  <c r="IR12" s="57"/>
      <c r="IS12" s="57"/>
      <c r="IT12" s="57"/>
      <c r="IU12" s="57"/>
    </row>
    <row r="13" spans="1:255" s="58" customFormat="1" ht="15" x14ac:dyDescent="0.25">
      <c r="A13" s="50"/>
      <c r="B13" s="59" t="s">
        <v>8</v>
      </c>
      <c r="C13" s="66" t="s">
        <v>69</v>
      </c>
      <c r="D13" s="53"/>
      <c r="E13" s="61" t="s">
        <v>9</v>
      </c>
      <c r="F13" s="62"/>
      <c r="G13" s="60" t="s">
        <v>72</v>
      </c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7"/>
      <c r="IM13" s="57"/>
      <c r="IN13" s="57"/>
      <c r="IO13" s="57"/>
      <c r="IP13" s="57"/>
      <c r="IQ13" s="57"/>
      <c r="IR13" s="57"/>
      <c r="IS13" s="57"/>
      <c r="IT13" s="57"/>
      <c r="IU13" s="57"/>
    </row>
    <row r="14" spans="1:255" s="58" customFormat="1" ht="25.5" customHeight="1" x14ac:dyDescent="0.25">
      <c r="A14" s="50"/>
      <c r="B14" s="59" t="s">
        <v>10</v>
      </c>
      <c r="C14" s="67">
        <v>44927</v>
      </c>
      <c r="D14" s="53"/>
      <c r="E14" s="68" t="s">
        <v>11</v>
      </c>
      <c r="F14" s="69"/>
      <c r="G14" s="60" t="s">
        <v>73</v>
      </c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  <c r="IR14" s="57"/>
      <c r="IS14" s="57"/>
      <c r="IT14" s="57"/>
      <c r="IU14" s="57"/>
    </row>
    <row r="15" spans="1:255" customFormat="1" ht="12" customHeight="1" x14ac:dyDescent="0.25">
      <c r="A15" s="70"/>
      <c r="B15" s="71"/>
      <c r="C15" s="72"/>
      <c r="D15" s="73"/>
      <c r="E15" s="74"/>
      <c r="F15" s="74"/>
      <c r="G15" s="75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</row>
    <row r="16" spans="1:255" customFormat="1" ht="12" customHeight="1" x14ac:dyDescent="0.25">
      <c r="A16" s="77"/>
      <c r="B16" s="78" t="s">
        <v>12</v>
      </c>
      <c r="C16" s="79"/>
      <c r="D16" s="79"/>
      <c r="E16" s="79"/>
      <c r="F16" s="79"/>
      <c r="G16" s="79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</row>
    <row r="17" spans="1:255" customFormat="1" ht="12" customHeight="1" x14ac:dyDescent="0.25">
      <c r="A17" s="70"/>
      <c r="B17" s="80"/>
      <c r="C17" s="81"/>
      <c r="D17" s="81"/>
      <c r="E17" s="81"/>
      <c r="F17" s="82"/>
      <c r="G17" s="83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</row>
    <row r="18" spans="1:255" customFormat="1" ht="12" customHeight="1" x14ac:dyDescent="0.25">
      <c r="A18" s="84"/>
      <c r="B18" s="85" t="s">
        <v>13</v>
      </c>
      <c r="C18" s="86"/>
      <c r="D18" s="87"/>
      <c r="E18" s="87"/>
      <c r="F18" s="88"/>
      <c r="G18" s="89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  <c r="IR18" s="76"/>
      <c r="IS18" s="76"/>
      <c r="IT18" s="76"/>
      <c r="IU18" s="76"/>
    </row>
    <row r="19" spans="1:255" customFormat="1" ht="24" customHeight="1" x14ac:dyDescent="0.25">
      <c r="A19" s="84"/>
      <c r="B19" s="90" t="s">
        <v>14</v>
      </c>
      <c r="C19" s="91" t="s">
        <v>15</v>
      </c>
      <c r="D19" s="91" t="s">
        <v>16</v>
      </c>
      <c r="E19" s="90" t="s">
        <v>17</v>
      </c>
      <c r="F19" s="91" t="s">
        <v>18</v>
      </c>
      <c r="G19" s="90" t="s">
        <v>19</v>
      </c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  <c r="IR19" s="76"/>
      <c r="IS19" s="76"/>
      <c r="IT19" s="76"/>
      <c r="IU19" s="76"/>
    </row>
    <row r="20" spans="1:255" s="58" customFormat="1" ht="12" customHeight="1" x14ac:dyDescent="0.25">
      <c r="A20" s="50"/>
      <c r="B20" s="92" t="s">
        <v>74</v>
      </c>
      <c r="C20" s="93" t="s">
        <v>20</v>
      </c>
      <c r="D20" s="93">
        <v>8</v>
      </c>
      <c r="E20" s="93" t="s">
        <v>75</v>
      </c>
      <c r="F20" s="94">
        <v>20000</v>
      </c>
      <c r="G20" s="95">
        <f>F20*D20</f>
        <v>160000</v>
      </c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  <c r="IF20" s="57"/>
      <c r="IG20" s="57"/>
      <c r="IH20" s="57"/>
      <c r="II20" s="57"/>
      <c r="IJ20" s="57"/>
      <c r="IK20" s="57"/>
      <c r="IL20" s="57"/>
      <c r="IM20" s="57"/>
      <c r="IN20" s="57"/>
      <c r="IO20" s="57"/>
      <c r="IP20" s="57"/>
      <c r="IQ20" s="57"/>
      <c r="IR20" s="57"/>
      <c r="IS20" s="57"/>
      <c r="IT20" s="57"/>
      <c r="IU20" s="57"/>
    </row>
    <row r="21" spans="1:255" s="58" customFormat="1" ht="12" customHeight="1" x14ac:dyDescent="0.25">
      <c r="A21" s="50"/>
      <c r="B21" s="92" t="s">
        <v>76</v>
      </c>
      <c r="C21" s="93" t="s">
        <v>20</v>
      </c>
      <c r="D21" s="93">
        <v>6</v>
      </c>
      <c r="E21" s="93" t="s">
        <v>77</v>
      </c>
      <c r="F21" s="94">
        <v>22000</v>
      </c>
      <c r="G21" s="95">
        <f t="shared" ref="G21:G27" si="0">F21*D21</f>
        <v>132000</v>
      </c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7"/>
      <c r="HP21" s="57"/>
      <c r="HQ21" s="57"/>
      <c r="HR21" s="57"/>
      <c r="HS21" s="57"/>
      <c r="HT21" s="57"/>
      <c r="HU21" s="57"/>
      <c r="HV21" s="57"/>
      <c r="HW21" s="57"/>
      <c r="HX21" s="57"/>
      <c r="HY21" s="57"/>
      <c r="HZ21" s="57"/>
      <c r="IA21" s="57"/>
      <c r="IB21" s="57"/>
      <c r="IC21" s="57"/>
      <c r="ID21" s="57"/>
      <c r="IE21" s="57"/>
      <c r="IF21" s="57"/>
      <c r="IG21" s="57"/>
      <c r="IH21" s="57"/>
      <c r="II21" s="57"/>
      <c r="IJ21" s="57"/>
      <c r="IK21" s="57"/>
      <c r="IL21" s="57"/>
      <c r="IM21" s="57"/>
      <c r="IN21" s="57"/>
      <c r="IO21" s="57"/>
      <c r="IP21" s="57"/>
      <c r="IQ21" s="57"/>
      <c r="IR21" s="57"/>
      <c r="IS21" s="57"/>
      <c r="IT21" s="57"/>
      <c r="IU21" s="57"/>
    </row>
    <row r="22" spans="1:255" s="58" customFormat="1" ht="12" customHeight="1" x14ac:dyDescent="0.25">
      <c r="A22" s="50"/>
      <c r="B22" s="92" t="s">
        <v>78</v>
      </c>
      <c r="C22" s="93" t="s">
        <v>20</v>
      </c>
      <c r="D22" s="93">
        <v>3</v>
      </c>
      <c r="E22" s="93" t="s">
        <v>79</v>
      </c>
      <c r="F22" s="94">
        <v>20000</v>
      </c>
      <c r="G22" s="95">
        <f t="shared" si="0"/>
        <v>60000</v>
      </c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  <c r="FQ22" s="57"/>
      <c r="FR22" s="57"/>
      <c r="FS22" s="57"/>
      <c r="FT22" s="57"/>
      <c r="FU22" s="57"/>
      <c r="FV22" s="57"/>
      <c r="FW22" s="57"/>
      <c r="FX22" s="57"/>
      <c r="FY22" s="57"/>
      <c r="FZ22" s="57"/>
      <c r="GA22" s="57"/>
      <c r="GB22" s="57"/>
      <c r="GC22" s="57"/>
      <c r="GD22" s="57"/>
      <c r="GE22" s="57"/>
      <c r="GF22" s="57"/>
      <c r="GG22" s="57"/>
      <c r="GH22" s="57"/>
      <c r="GI22" s="57"/>
      <c r="GJ22" s="57"/>
      <c r="GK22" s="57"/>
      <c r="GL22" s="57"/>
      <c r="GM22" s="57"/>
      <c r="GN22" s="57"/>
      <c r="GO22" s="57"/>
      <c r="GP22" s="57"/>
      <c r="GQ22" s="57"/>
      <c r="GR22" s="57"/>
      <c r="GS22" s="57"/>
      <c r="GT22" s="57"/>
      <c r="GU22" s="57"/>
      <c r="GV22" s="57"/>
      <c r="GW22" s="57"/>
      <c r="GX22" s="57"/>
      <c r="GY22" s="57"/>
      <c r="GZ22" s="57"/>
      <c r="HA22" s="57"/>
      <c r="HB22" s="57"/>
      <c r="HC22" s="57"/>
      <c r="HD22" s="57"/>
      <c r="HE22" s="57"/>
      <c r="HF22" s="57"/>
      <c r="HG22" s="57"/>
      <c r="HH22" s="57"/>
      <c r="HI22" s="57"/>
      <c r="HJ22" s="57"/>
      <c r="HK22" s="57"/>
      <c r="HL22" s="57"/>
      <c r="HM22" s="57"/>
      <c r="HN22" s="57"/>
      <c r="HO22" s="57"/>
      <c r="HP22" s="57"/>
      <c r="HQ22" s="57"/>
      <c r="HR22" s="57"/>
      <c r="HS22" s="57"/>
      <c r="HT22" s="57"/>
      <c r="HU22" s="57"/>
      <c r="HV22" s="57"/>
      <c r="HW22" s="57"/>
      <c r="HX22" s="57"/>
      <c r="HY22" s="57"/>
      <c r="HZ22" s="57"/>
      <c r="IA22" s="57"/>
      <c r="IB22" s="57"/>
      <c r="IC22" s="57"/>
      <c r="ID22" s="57"/>
      <c r="IE22" s="57"/>
      <c r="IF22" s="57"/>
      <c r="IG22" s="57"/>
      <c r="IH22" s="57"/>
      <c r="II22" s="57"/>
      <c r="IJ22" s="57"/>
      <c r="IK22" s="57"/>
      <c r="IL22" s="57"/>
      <c r="IM22" s="57"/>
      <c r="IN22" s="57"/>
      <c r="IO22" s="57"/>
      <c r="IP22" s="57"/>
      <c r="IQ22" s="57"/>
      <c r="IR22" s="57"/>
      <c r="IS22" s="57"/>
      <c r="IT22" s="57"/>
      <c r="IU22" s="57"/>
    </row>
    <row r="23" spans="1:255" s="58" customFormat="1" ht="12" customHeight="1" x14ac:dyDescent="0.25">
      <c r="A23" s="50"/>
      <c r="B23" s="92" t="s">
        <v>80</v>
      </c>
      <c r="C23" s="93" t="s">
        <v>20</v>
      </c>
      <c r="D23" s="93">
        <v>2</v>
      </c>
      <c r="E23" s="93" t="s">
        <v>81</v>
      </c>
      <c r="F23" s="94">
        <v>20000</v>
      </c>
      <c r="G23" s="95">
        <f t="shared" si="0"/>
        <v>40000</v>
      </c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7"/>
      <c r="GM23" s="57"/>
      <c r="GN23" s="57"/>
      <c r="GO23" s="57"/>
      <c r="GP23" s="57"/>
      <c r="GQ23" s="57"/>
      <c r="GR23" s="57"/>
      <c r="GS23" s="57"/>
      <c r="GT23" s="57"/>
      <c r="GU23" s="57"/>
      <c r="GV23" s="57"/>
      <c r="GW23" s="57"/>
      <c r="GX23" s="57"/>
      <c r="GY23" s="57"/>
      <c r="GZ23" s="57"/>
      <c r="HA23" s="57"/>
      <c r="HB23" s="57"/>
      <c r="HC23" s="57"/>
      <c r="HD23" s="57"/>
      <c r="HE23" s="57"/>
      <c r="HF23" s="57"/>
      <c r="HG23" s="57"/>
      <c r="HH23" s="57"/>
      <c r="HI23" s="57"/>
      <c r="HJ23" s="57"/>
      <c r="HK23" s="57"/>
      <c r="HL23" s="57"/>
      <c r="HM23" s="57"/>
      <c r="HN23" s="57"/>
      <c r="HO23" s="57"/>
      <c r="HP23" s="57"/>
      <c r="HQ23" s="57"/>
      <c r="HR23" s="57"/>
      <c r="HS23" s="57"/>
      <c r="HT23" s="57"/>
      <c r="HU23" s="57"/>
      <c r="HV23" s="57"/>
      <c r="HW23" s="57"/>
      <c r="HX23" s="57"/>
      <c r="HY23" s="57"/>
      <c r="HZ23" s="57"/>
      <c r="IA23" s="57"/>
      <c r="IB23" s="57"/>
      <c r="IC23" s="57"/>
      <c r="ID23" s="57"/>
      <c r="IE23" s="57"/>
      <c r="IF23" s="57"/>
      <c r="IG23" s="57"/>
      <c r="IH23" s="57"/>
      <c r="II23" s="57"/>
      <c r="IJ23" s="57"/>
      <c r="IK23" s="57"/>
      <c r="IL23" s="57"/>
      <c r="IM23" s="57"/>
      <c r="IN23" s="57"/>
      <c r="IO23" s="57"/>
      <c r="IP23" s="57"/>
      <c r="IQ23" s="57"/>
      <c r="IR23" s="57"/>
      <c r="IS23" s="57"/>
      <c r="IT23" s="57"/>
      <c r="IU23" s="57"/>
    </row>
    <row r="24" spans="1:255" s="58" customFormat="1" ht="12" customHeight="1" x14ac:dyDescent="0.25">
      <c r="A24" s="50"/>
      <c r="B24" s="92" t="s">
        <v>82</v>
      </c>
      <c r="C24" s="93" t="s">
        <v>20</v>
      </c>
      <c r="D24" s="93">
        <v>2</v>
      </c>
      <c r="E24" s="93" t="s">
        <v>83</v>
      </c>
      <c r="F24" s="94">
        <v>20000</v>
      </c>
      <c r="G24" s="95">
        <f t="shared" si="0"/>
        <v>40000</v>
      </c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  <c r="GL24" s="57"/>
      <c r="GM24" s="57"/>
      <c r="GN24" s="57"/>
      <c r="GO24" s="57"/>
      <c r="GP24" s="57"/>
      <c r="GQ24" s="57"/>
      <c r="GR24" s="57"/>
      <c r="GS24" s="57"/>
      <c r="GT24" s="57"/>
      <c r="GU24" s="57"/>
      <c r="GV24" s="57"/>
      <c r="GW24" s="57"/>
      <c r="GX24" s="57"/>
      <c r="GY24" s="57"/>
      <c r="GZ24" s="57"/>
      <c r="HA24" s="57"/>
      <c r="HB24" s="57"/>
      <c r="HC24" s="57"/>
      <c r="HD24" s="57"/>
      <c r="HE24" s="57"/>
      <c r="HF24" s="57"/>
      <c r="HG24" s="57"/>
      <c r="HH24" s="57"/>
      <c r="HI24" s="57"/>
      <c r="HJ24" s="57"/>
      <c r="HK24" s="57"/>
      <c r="HL24" s="57"/>
      <c r="HM24" s="57"/>
      <c r="HN24" s="57"/>
      <c r="HO24" s="57"/>
      <c r="HP24" s="57"/>
      <c r="HQ24" s="57"/>
      <c r="HR24" s="57"/>
      <c r="HS24" s="57"/>
      <c r="HT24" s="57"/>
      <c r="HU24" s="57"/>
      <c r="HV24" s="57"/>
      <c r="HW24" s="57"/>
      <c r="HX24" s="57"/>
      <c r="HY24" s="57"/>
      <c r="HZ24" s="57"/>
      <c r="IA24" s="57"/>
      <c r="IB24" s="57"/>
      <c r="IC24" s="57"/>
      <c r="ID24" s="57"/>
      <c r="IE24" s="57"/>
      <c r="IF24" s="57"/>
      <c r="IG24" s="57"/>
      <c r="IH24" s="57"/>
      <c r="II24" s="57"/>
      <c r="IJ24" s="57"/>
      <c r="IK24" s="57"/>
      <c r="IL24" s="57"/>
      <c r="IM24" s="57"/>
      <c r="IN24" s="57"/>
      <c r="IO24" s="57"/>
      <c r="IP24" s="57"/>
      <c r="IQ24" s="57"/>
      <c r="IR24" s="57"/>
      <c r="IS24" s="57"/>
      <c r="IT24" s="57"/>
      <c r="IU24" s="57"/>
    </row>
    <row r="25" spans="1:255" s="58" customFormat="1" ht="12" customHeight="1" x14ac:dyDescent="0.25">
      <c r="A25" s="50"/>
      <c r="B25" s="92" t="s">
        <v>78</v>
      </c>
      <c r="C25" s="93" t="s">
        <v>20</v>
      </c>
      <c r="D25" s="93">
        <v>5</v>
      </c>
      <c r="E25" s="93" t="s">
        <v>84</v>
      </c>
      <c r="F25" s="94">
        <v>20000</v>
      </c>
      <c r="G25" s="95">
        <f t="shared" si="0"/>
        <v>100000</v>
      </c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/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/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57"/>
      <c r="HJ25" s="57"/>
      <c r="HK25" s="57"/>
      <c r="HL25" s="57"/>
      <c r="HM25" s="57"/>
      <c r="HN25" s="57"/>
      <c r="HO25" s="57"/>
      <c r="HP25" s="57"/>
      <c r="HQ25" s="57"/>
      <c r="HR25" s="57"/>
      <c r="HS25" s="57"/>
      <c r="HT25" s="57"/>
      <c r="HU25" s="57"/>
      <c r="HV25" s="57"/>
      <c r="HW25" s="57"/>
      <c r="HX25" s="57"/>
      <c r="HY25" s="57"/>
      <c r="HZ25" s="57"/>
      <c r="IA25" s="57"/>
      <c r="IB25" s="57"/>
      <c r="IC25" s="57"/>
      <c r="ID25" s="57"/>
      <c r="IE25" s="57"/>
      <c r="IF25" s="57"/>
      <c r="IG25" s="57"/>
      <c r="IH25" s="57"/>
      <c r="II25" s="57"/>
      <c r="IJ25" s="57"/>
      <c r="IK25" s="57"/>
      <c r="IL25" s="57"/>
      <c r="IM25" s="57"/>
      <c r="IN25" s="57"/>
      <c r="IO25" s="57"/>
      <c r="IP25" s="57"/>
      <c r="IQ25" s="57"/>
      <c r="IR25" s="57"/>
      <c r="IS25" s="57"/>
      <c r="IT25" s="57"/>
      <c r="IU25" s="57"/>
    </row>
    <row r="26" spans="1:255" s="58" customFormat="1" ht="12" customHeight="1" x14ac:dyDescent="0.25">
      <c r="A26" s="50"/>
      <c r="B26" s="92" t="s">
        <v>85</v>
      </c>
      <c r="C26" s="93" t="s">
        <v>20</v>
      </c>
      <c r="D26" s="93">
        <v>3</v>
      </c>
      <c r="E26" s="93" t="s">
        <v>81</v>
      </c>
      <c r="F26" s="94">
        <v>20000</v>
      </c>
      <c r="G26" s="95">
        <f t="shared" si="0"/>
        <v>60000</v>
      </c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57"/>
      <c r="GM26" s="57"/>
      <c r="GN26" s="57"/>
      <c r="GO26" s="57"/>
      <c r="GP26" s="57"/>
      <c r="GQ26" s="57"/>
      <c r="GR26" s="57"/>
      <c r="GS26" s="57"/>
      <c r="GT26" s="57"/>
      <c r="GU26" s="57"/>
      <c r="GV26" s="57"/>
      <c r="GW26" s="57"/>
      <c r="GX26" s="57"/>
      <c r="GY26" s="57"/>
      <c r="GZ26" s="57"/>
      <c r="HA26" s="57"/>
      <c r="HB26" s="57"/>
      <c r="HC26" s="57"/>
      <c r="HD26" s="57"/>
      <c r="HE26" s="57"/>
      <c r="HF26" s="57"/>
      <c r="HG26" s="57"/>
      <c r="HH26" s="57"/>
      <c r="HI26" s="57"/>
      <c r="HJ26" s="57"/>
      <c r="HK26" s="57"/>
      <c r="HL26" s="57"/>
      <c r="HM26" s="57"/>
      <c r="HN26" s="57"/>
      <c r="HO26" s="57"/>
      <c r="HP26" s="57"/>
      <c r="HQ26" s="57"/>
      <c r="HR26" s="57"/>
      <c r="HS26" s="57"/>
      <c r="HT26" s="57"/>
      <c r="HU26" s="57"/>
      <c r="HV26" s="57"/>
      <c r="HW26" s="57"/>
      <c r="HX26" s="57"/>
      <c r="HY26" s="57"/>
      <c r="HZ26" s="57"/>
      <c r="IA26" s="57"/>
      <c r="IB26" s="57"/>
      <c r="IC26" s="57"/>
      <c r="ID26" s="57"/>
      <c r="IE26" s="57"/>
      <c r="IF26" s="57"/>
      <c r="IG26" s="57"/>
      <c r="IH26" s="57"/>
      <c r="II26" s="57"/>
      <c r="IJ26" s="57"/>
      <c r="IK26" s="57"/>
      <c r="IL26" s="57"/>
      <c r="IM26" s="57"/>
      <c r="IN26" s="57"/>
      <c r="IO26" s="57"/>
      <c r="IP26" s="57"/>
      <c r="IQ26" s="57"/>
      <c r="IR26" s="57"/>
      <c r="IS26" s="57"/>
      <c r="IT26" s="57"/>
      <c r="IU26" s="57"/>
    </row>
    <row r="27" spans="1:255" s="58" customFormat="1" ht="12" customHeight="1" x14ac:dyDescent="0.25">
      <c r="A27" s="50"/>
      <c r="B27" s="92" t="s">
        <v>86</v>
      </c>
      <c r="C27" s="93" t="s">
        <v>20</v>
      </c>
      <c r="D27" s="93">
        <v>80</v>
      </c>
      <c r="E27" s="93" t="s">
        <v>72</v>
      </c>
      <c r="F27" s="94">
        <v>25000</v>
      </c>
      <c r="G27" s="95">
        <f t="shared" si="0"/>
        <v>2000000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  <c r="FP27" s="57"/>
      <c r="FQ27" s="57"/>
      <c r="FR27" s="57"/>
      <c r="FS27" s="57"/>
      <c r="FT27" s="57"/>
      <c r="FU27" s="57"/>
      <c r="FV27" s="57"/>
      <c r="FW27" s="57"/>
      <c r="FX27" s="57"/>
      <c r="FY27" s="57"/>
      <c r="FZ27" s="57"/>
      <c r="GA27" s="57"/>
      <c r="GB27" s="57"/>
      <c r="GC27" s="57"/>
      <c r="GD27" s="57"/>
      <c r="GE27" s="57"/>
      <c r="GF27" s="57"/>
      <c r="GG27" s="57"/>
      <c r="GH27" s="57"/>
      <c r="GI27" s="57"/>
      <c r="GJ27" s="57"/>
      <c r="GK27" s="57"/>
      <c r="GL27" s="57"/>
      <c r="GM27" s="57"/>
      <c r="GN27" s="57"/>
      <c r="GO27" s="57"/>
      <c r="GP27" s="57"/>
      <c r="GQ27" s="57"/>
      <c r="GR27" s="57"/>
      <c r="GS27" s="57"/>
      <c r="GT27" s="57"/>
      <c r="GU27" s="57"/>
      <c r="GV27" s="57"/>
      <c r="GW27" s="57"/>
      <c r="GX27" s="57"/>
      <c r="GY27" s="57"/>
      <c r="GZ27" s="57"/>
      <c r="HA27" s="57"/>
      <c r="HB27" s="57"/>
      <c r="HC27" s="57"/>
      <c r="HD27" s="57"/>
      <c r="HE27" s="57"/>
      <c r="HF27" s="57"/>
      <c r="HG27" s="57"/>
      <c r="HH27" s="57"/>
      <c r="HI27" s="57"/>
      <c r="HJ27" s="57"/>
      <c r="HK27" s="57"/>
      <c r="HL27" s="57"/>
      <c r="HM27" s="57"/>
      <c r="HN27" s="57"/>
      <c r="HO27" s="57"/>
      <c r="HP27" s="57"/>
      <c r="HQ27" s="57"/>
      <c r="HR27" s="57"/>
      <c r="HS27" s="57"/>
      <c r="HT27" s="57"/>
      <c r="HU27" s="57"/>
      <c r="HV27" s="57"/>
      <c r="HW27" s="57"/>
      <c r="HX27" s="57"/>
      <c r="HY27" s="57"/>
      <c r="HZ27" s="57"/>
      <c r="IA27" s="57"/>
      <c r="IB27" s="57"/>
      <c r="IC27" s="57"/>
      <c r="ID27" s="57"/>
      <c r="IE27" s="57"/>
      <c r="IF27" s="57"/>
      <c r="IG27" s="57"/>
      <c r="IH27" s="57"/>
      <c r="II27" s="57"/>
      <c r="IJ27" s="57"/>
      <c r="IK27" s="57"/>
      <c r="IL27" s="57"/>
      <c r="IM27" s="57"/>
      <c r="IN27" s="57"/>
      <c r="IO27" s="57"/>
      <c r="IP27" s="57"/>
      <c r="IQ27" s="57"/>
      <c r="IR27" s="57"/>
      <c r="IS27" s="57"/>
      <c r="IT27" s="57"/>
      <c r="IU27" s="57"/>
    </row>
    <row r="28" spans="1:255" customFormat="1" ht="11.25" customHeight="1" x14ac:dyDescent="0.25">
      <c r="A28" s="76"/>
      <c r="B28" s="96" t="s">
        <v>21</v>
      </c>
      <c r="C28" s="97"/>
      <c r="D28" s="97"/>
      <c r="E28" s="97"/>
      <c r="F28" s="98"/>
      <c r="G28" s="99">
        <f>SUM(G20:G27)</f>
        <v>2592000</v>
      </c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  <c r="IQ28" s="76"/>
      <c r="IR28" s="76"/>
      <c r="IS28" s="76"/>
      <c r="IT28" s="76"/>
      <c r="IU28" s="76"/>
    </row>
    <row r="29" spans="1:255" customFormat="1" ht="15.75" customHeight="1" x14ac:dyDescent="0.25">
      <c r="A29" s="84"/>
      <c r="B29" s="100"/>
      <c r="C29" s="101"/>
      <c r="D29" s="101"/>
      <c r="E29" s="101"/>
      <c r="F29" s="102"/>
      <c r="G29" s="102"/>
      <c r="H29" s="76"/>
      <c r="I29" s="76"/>
      <c r="J29" s="76"/>
      <c r="K29" s="103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  <c r="IQ29" s="76"/>
      <c r="IR29" s="76"/>
      <c r="IS29" s="76"/>
      <c r="IT29" s="76"/>
      <c r="IU29" s="76"/>
    </row>
    <row r="30" spans="1:255" customFormat="1" ht="12" customHeight="1" x14ac:dyDescent="0.25">
      <c r="A30" s="84"/>
      <c r="B30" s="85" t="s">
        <v>22</v>
      </c>
      <c r="C30" s="86"/>
      <c r="D30" s="87"/>
      <c r="E30" s="87"/>
      <c r="F30" s="88"/>
      <c r="G30" s="89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  <c r="IQ30" s="76"/>
      <c r="IR30" s="76"/>
      <c r="IS30" s="76"/>
      <c r="IT30" s="76"/>
      <c r="IU30" s="76"/>
    </row>
    <row r="31" spans="1:255" customFormat="1" ht="24" customHeight="1" x14ac:dyDescent="0.25">
      <c r="A31" s="84"/>
      <c r="B31" s="90" t="s">
        <v>14</v>
      </c>
      <c r="C31" s="91" t="s">
        <v>15</v>
      </c>
      <c r="D31" s="91" t="s">
        <v>16</v>
      </c>
      <c r="E31" s="90" t="s">
        <v>56</v>
      </c>
      <c r="F31" s="91" t="s">
        <v>18</v>
      </c>
      <c r="G31" s="90" t="s">
        <v>19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  <c r="IQ31" s="76"/>
      <c r="IR31" s="76"/>
      <c r="IS31" s="76"/>
      <c r="IT31" s="76"/>
      <c r="IU31" s="76"/>
    </row>
    <row r="32" spans="1:255" s="58" customFormat="1" ht="12" customHeight="1" x14ac:dyDescent="0.25">
      <c r="A32" s="50"/>
      <c r="B32" s="92"/>
      <c r="C32" s="93" t="s">
        <v>56</v>
      </c>
      <c r="D32" s="93" t="s">
        <v>56</v>
      </c>
      <c r="E32" s="93" t="s">
        <v>56</v>
      </c>
      <c r="F32" s="94" t="s">
        <v>56</v>
      </c>
      <c r="G32" s="95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7"/>
      <c r="FP32" s="57"/>
      <c r="FQ32" s="57"/>
      <c r="FR32" s="57"/>
      <c r="FS32" s="57"/>
      <c r="FT32" s="57"/>
      <c r="FU32" s="57"/>
      <c r="FV32" s="57"/>
      <c r="FW32" s="57"/>
      <c r="FX32" s="57"/>
      <c r="FY32" s="57"/>
      <c r="FZ32" s="57"/>
      <c r="GA32" s="57"/>
      <c r="GB32" s="57"/>
      <c r="GC32" s="57"/>
      <c r="GD32" s="57"/>
      <c r="GE32" s="57"/>
      <c r="GF32" s="57"/>
      <c r="GG32" s="57"/>
      <c r="GH32" s="57"/>
      <c r="GI32" s="57"/>
      <c r="GJ32" s="57"/>
      <c r="GK32" s="57"/>
      <c r="GL32" s="57"/>
      <c r="GM32" s="57"/>
      <c r="GN32" s="57"/>
      <c r="GO32" s="57"/>
      <c r="GP32" s="57"/>
      <c r="GQ32" s="57"/>
      <c r="GR32" s="57"/>
      <c r="GS32" s="57"/>
      <c r="GT32" s="57"/>
      <c r="GU32" s="57"/>
      <c r="GV32" s="57"/>
      <c r="GW32" s="57"/>
      <c r="GX32" s="57"/>
      <c r="GY32" s="57"/>
      <c r="GZ32" s="57"/>
      <c r="HA32" s="57"/>
      <c r="HB32" s="57"/>
      <c r="HC32" s="57"/>
      <c r="HD32" s="57"/>
      <c r="HE32" s="57"/>
      <c r="HF32" s="57"/>
      <c r="HG32" s="57"/>
      <c r="HH32" s="57"/>
      <c r="HI32" s="57"/>
      <c r="HJ32" s="57"/>
      <c r="HK32" s="57"/>
      <c r="HL32" s="57"/>
      <c r="HM32" s="57"/>
      <c r="HN32" s="57"/>
      <c r="HO32" s="57"/>
      <c r="HP32" s="57"/>
      <c r="HQ32" s="57"/>
      <c r="HR32" s="57"/>
      <c r="HS32" s="57"/>
      <c r="HT32" s="57"/>
      <c r="HU32" s="57"/>
      <c r="HV32" s="57"/>
      <c r="HW32" s="57"/>
      <c r="HX32" s="57"/>
      <c r="HY32" s="57"/>
      <c r="HZ32" s="57"/>
      <c r="IA32" s="57"/>
      <c r="IB32" s="57"/>
      <c r="IC32" s="57"/>
      <c r="ID32" s="57"/>
      <c r="IE32" s="57"/>
      <c r="IF32" s="57"/>
      <c r="IG32" s="57"/>
      <c r="IH32" s="57"/>
      <c r="II32" s="57"/>
      <c r="IJ32" s="57"/>
      <c r="IK32" s="57"/>
      <c r="IL32" s="57"/>
      <c r="IM32" s="57"/>
      <c r="IN32" s="57"/>
      <c r="IO32" s="57"/>
      <c r="IP32" s="57"/>
      <c r="IQ32" s="57"/>
      <c r="IR32" s="57"/>
      <c r="IS32" s="57"/>
      <c r="IT32" s="57"/>
      <c r="IU32" s="57"/>
    </row>
    <row r="33" spans="1:255" customFormat="1" ht="11.25" customHeight="1" x14ac:dyDescent="0.25">
      <c r="A33" s="76"/>
      <c r="B33" s="96" t="s">
        <v>23</v>
      </c>
      <c r="C33" s="97"/>
      <c r="D33" s="97"/>
      <c r="E33" s="97"/>
      <c r="F33" s="98"/>
      <c r="G33" s="99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  <c r="IQ33" s="76"/>
      <c r="IR33" s="76"/>
      <c r="IS33" s="76"/>
      <c r="IT33" s="76"/>
      <c r="IU33" s="76"/>
    </row>
    <row r="34" spans="1:255" customFormat="1" ht="15.75" customHeight="1" x14ac:dyDescent="0.25">
      <c r="A34" s="84"/>
      <c r="B34" s="100"/>
      <c r="C34" s="101"/>
      <c r="D34" s="101"/>
      <c r="E34" s="101"/>
      <c r="F34" s="102"/>
      <c r="G34" s="102"/>
      <c r="H34" s="76"/>
      <c r="I34" s="76"/>
      <c r="J34" s="76"/>
      <c r="K34" s="103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  <c r="IQ34" s="76"/>
      <c r="IR34" s="76"/>
      <c r="IS34" s="76"/>
      <c r="IT34" s="76"/>
      <c r="IU34" s="76"/>
    </row>
    <row r="35" spans="1:255" customFormat="1" ht="12" customHeight="1" x14ac:dyDescent="0.25">
      <c r="A35" s="84"/>
      <c r="B35" s="85" t="s">
        <v>24</v>
      </c>
      <c r="C35" s="86"/>
      <c r="D35" s="87"/>
      <c r="E35" s="87"/>
      <c r="F35" s="88"/>
      <c r="G35" s="89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  <c r="IQ35" s="76"/>
      <c r="IR35" s="76"/>
      <c r="IS35" s="76"/>
      <c r="IT35" s="76"/>
      <c r="IU35" s="76"/>
    </row>
    <row r="36" spans="1:255" customFormat="1" ht="24" customHeight="1" x14ac:dyDescent="0.25">
      <c r="A36" s="84"/>
      <c r="B36" s="90" t="s">
        <v>14</v>
      </c>
      <c r="C36" s="91" t="s">
        <v>15</v>
      </c>
      <c r="D36" s="91" t="s">
        <v>16</v>
      </c>
      <c r="E36" s="90" t="s">
        <v>17</v>
      </c>
      <c r="F36" s="91" t="s">
        <v>18</v>
      </c>
      <c r="G36" s="90" t="s">
        <v>19</v>
      </c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  <c r="IQ36" s="76"/>
      <c r="IR36" s="76"/>
      <c r="IS36" s="76"/>
      <c r="IT36" s="76"/>
      <c r="IU36" s="76"/>
    </row>
    <row r="37" spans="1:255" s="58" customFormat="1" ht="12" customHeight="1" x14ac:dyDescent="0.25">
      <c r="A37" s="50"/>
      <c r="B37" s="92" t="s">
        <v>57</v>
      </c>
      <c r="C37" s="93" t="s">
        <v>25</v>
      </c>
      <c r="D37" s="93">
        <v>0.4</v>
      </c>
      <c r="E37" s="93" t="s">
        <v>87</v>
      </c>
      <c r="F37" s="94">
        <v>145000</v>
      </c>
      <c r="G37" s="95">
        <f t="shared" ref="G37:G42" si="1">D37*F37</f>
        <v>58000</v>
      </c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7"/>
      <c r="IM37" s="57"/>
      <c r="IN37" s="57"/>
      <c r="IO37" s="57"/>
      <c r="IP37" s="57"/>
      <c r="IQ37" s="57"/>
      <c r="IR37" s="57"/>
      <c r="IS37" s="57"/>
      <c r="IT37" s="57"/>
      <c r="IU37" s="57"/>
    </row>
    <row r="38" spans="1:255" s="58" customFormat="1" ht="12" customHeight="1" x14ac:dyDescent="0.25">
      <c r="A38" s="50"/>
      <c r="B38" s="92" t="s">
        <v>88</v>
      </c>
      <c r="C38" s="93" t="s">
        <v>25</v>
      </c>
      <c r="D38" s="93">
        <v>0.4</v>
      </c>
      <c r="E38" s="93" t="s">
        <v>89</v>
      </c>
      <c r="F38" s="94">
        <v>90000</v>
      </c>
      <c r="G38" s="95">
        <f t="shared" si="1"/>
        <v>36000</v>
      </c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  <c r="IJ38" s="57"/>
      <c r="IK38" s="57"/>
      <c r="IL38" s="57"/>
      <c r="IM38" s="57"/>
      <c r="IN38" s="57"/>
      <c r="IO38" s="57"/>
      <c r="IP38" s="57"/>
      <c r="IQ38" s="57"/>
      <c r="IR38" s="57"/>
      <c r="IS38" s="57"/>
      <c r="IT38" s="57"/>
      <c r="IU38" s="57"/>
    </row>
    <row r="39" spans="1:255" s="58" customFormat="1" ht="12" customHeight="1" x14ac:dyDescent="0.25">
      <c r="A39" s="50"/>
      <c r="B39" s="92" t="s">
        <v>90</v>
      </c>
      <c r="C39" s="93" t="s">
        <v>25</v>
      </c>
      <c r="D39" s="93">
        <v>0.2</v>
      </c>
      <c r="E39" s="93" t="s">
        <v>77</v>
      </c>
      <c r="F39" s="94">
        <v>120000</v>
      </c>
      <c r="G39" s="95">
        <f t="shared" si="1"/>
        <v>24000</v>
      </c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  <c r="IJ39" s="57"/>
      <c r="IK39" s="57"/>
      <c r="IL39" s="57"/>
      <c r="IM39" s="57"/>
      <c r="IN39" s="57"/>
      <c r="IO39" s="57"/>
      <c r="IP39" s="57"/>
      <c r="IQ39" s="57"/>
      <c r="IR39" s="57"/>
      <c r="IS39" s="57"/>
      <c r="IT39" s="57"/>
      <c r="IU39" s="57"/>
    </row>
    <row r="40" spans="1:255" s="58" customFormat="1" ht="12" customHeight="1" x14ac:dyDescent="0.25">
      <c r="A40" s="50"/>
      <c r="B40" s="92" t="s">
        <v>91</v>
      </c>
      <c r="C40" s="93" t="s">
        <v>25</v>
      </c>
      <c r="D40" s="93">
        <v>0.125</v>
      </c>
      <c r="E40" s="93" t="s">
        <v>77</v>
      </c>
      <c r="F40" s="94">
        <v>90000</v>
      </c>
      <c r="G40" s="95">
        <f t="shared" si="1"/>
        <v>11250</v>
      </c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  <c r="IJ40" s="57"/>
      <c r="IK40" s="57"/>
      <c r="IL40" s="57"/>
      <c r="IM40" s="57"/>
      <c r="IN40" s="57"/>
      <c r="IO40" s="57"/>
      <c r="IP40" s="57"/>
      <c r="IQ40" s="57"/>
      <c r="IR40" s="57"/>
      <c r="IS40" s="57"/>
      <c r="IT40" s="57"/>
      <c r="IU40" s="57"/>
    </row>
    <row r="41" spans="1:255" s="58" customFormat="1" ht="12" customHeight="1" x14ac:dyDescent="0.25">
      <c r="A41" s="50"/>
      <c r="B41" s="92" t="s">
        <v>92</v>
      </c>
      <c r="C41" s="93" t="s">
        <v>25</v>
      </c>
      <c r="D41" s="93">
        <v>1</v>
      </c>
      <c r="E41" s="93" t="s">
        <v>81</v>
      </c>
      <c r="F41" s="94">
        <v>70000</v>
      </c>
      <c r="G41" s="95">
        <f t="shared" si="1"/>
        <v>70000</v>
      </c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  <c r="IF41" s="57"/>
      <c r="IG41" s="57"/>
      <c r="IH41" s="57"/>
      <c r="II41" s="57"/>
      <c r="IJ41" s="57"/>
      <c r="IK41" s="57"/>
      <c r="IL41" s="57"/>
      <c r="IM41" s="57"/>
      <c r="IN41" s="57"/>
      <c r="IO41" s="57"/>
      <c r="IP41" s="57"/>
      <c r="IQ41" s="57"/>
      <c r="IR41" s="57"/>
      <c r="IS41" s="57"/>
      <c r="IT41" s="57"/>
      <c r="IU41" s="57"/>
    </row>
    <row r="42" spans="1:255" s="58" customFormat="1" ht="12" customHeight="1" x14ac:dyDescent="0.25">
      <c r="A42" s="50"/>
      <c r="B42" s="92" t="s">
        <v>93</v>
      </c>
      <c r="C42" s="93" t="s">
        <v>25</v>
      </c>
      <c r="D42" s="93">
        <v>0.6</v>
      </c>
      <c r="E42" s="93" t="s">
        <v>81</v>
      </c>
      <c r="F42" s="94">
        <v>60000</v>
      </c>
      <c r="G42" s="95">
        <f t="shared" si="1"/>
        <v>36000</v>
      </c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  <c r="IJ42" s="57"/>
      <c r="IK42" s="57"/>
      <c r="IL42" s="57"/>
      <c r="IM42" s="57"/>
      <c r="IN42" s="57"/>
      <c r="IO42" s="57"/>
      <c r="IP42" s="57"/>
      <c r="IQ42" s="57"/>
      <c r="IR42" s="57"/>
      <c r="IS42" s="57"/>
      <c r="IT42" s="57"/>
      <c r="IU42" s="57"/>
    </row>
    <row r="43" spans="1:255" customFormat="1" ht="12" customHeight="1" x14ac:dyDescent="0.25">
      <c r="A43" s="104"/>
      <c r="B43" s="105" t="s">
        <v>26</v>
      </c>
      <c r="C43" s="106"/>
      <c r="D43" s="106"/>
      <c r="E43" s="106"/>
      <c r="F43" s="107"/>
      <c r="G43" s="108">
        <f>SUM(G37:G42)</f>
        <v>235250</v>
      </c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  <c r="IQ43" s="76"/>
      <c r="IR43" s="76"/>
      <c r="IS43" s="76"/>
      <c r="IT43" s="76"/>
      <c r="IU43" s="76"/>
    </row>
    <row r="44" spans="1:255" customFormat="1" ht="12" customHeight="1" x14ac:dyDescent="0.25">
      <c r="A44" s="104"/>
      <c r="B44" s="100"/>
      <c r="C44" s="101"/>
      <c r="D44" s="101"/>
      <c r="E44" s="101"/>
      <c r="F44" s="102"/>
      <c r="G44" s="102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  <c r="IQ44" s="76"/>
      <c r="IR44" s="76"/>
      <c r="IS44" s="76"/>
      <c r="IT44" s="76"/>
      <c r="IU44" s="76"/>
    </row>
    <row r="45" spans="1:255" customFormat="1" ht="12" customHeight="1" x14ac:dyDescent="0.25">
      <c r="A45" s="84"/>
      <c r="B45" s="85" t="s">
        <v>27</v>
      </c>
      <c r="C45" s="86"/>
      <c r="D45" s="87"/>
      <c r="E45" s="87"/>
      <c r="F45" s="88"/>
      <c r="G45" s="89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  <c r="IQ45" s="76"/>
      <c r="IR45" s="76"/>
      <c r="IS45" s="76"/>
      <c r="IT45" s="76"/>
      <c r="IU45" s="76"/>
    </row>
    <row r="46" spans="1:255" customFormat="1" ht="24" customHeight="1" x14ac:dyDescent="0.25">
      <c r="A46" s="84"/>
      <c r="B46" s="90" t="s">
        <v>28</v>
      </c>
      <c r="C46" s="91" t="s">
        <v>29</v>
      </c>
      <c r="D46" s="91" t="s">
        <v>30</v>
      </c>
      <c r="E46" s="90" t="s">
        <v>17</v>
      </c>
      <c r="F46" s="91" t="s">
        <v>18</v>
      </c>
      <c r="G46" s="90" t="s">
        <v>19</v>
      </c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  <c r="IQ46" s="76"/>
      <c r="IR46" s="76"/>
      <c r="IS46" s="76"/>
      <c r="IT46" s="76"/>
      <c r="IU46" s="76"/>
    </row>
    <row r="47" spans="1:255" s="58" customFormat="1" ht="12" customHeight="1" x14ac:dyDescent="0.25">
      <c r="A47" s="50"/>
      <c r="B47" s="109" t="s">
        <v>94</v>
      </c>
      <c r="C47" s="93"/>
      <c r="D47" s="93"/>
      <c r="E47" s="93"/>
      <c r="F47" s="94"/>
      <c r="G47" s="95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GZ47" s="57"/>
      <c r="HA47" s="57"/>
      <c r="HB47" s="57"/>
      <c r="HC47" s="57"/>
      <c r="HD47" s="57"/>
      <c r="HE47" s="57"/>
      <c r="HF47" s="57"/>
      <c r="HG47" s="57"/>
      <c r="HH47" s="57"/>
      <c r="HI47" s="57"/>
      <c r="HJ47" s="57"/>
      <c r="HK47" s="57"/>
      <c r="HL47" s="57"/>
      <c r="HM47" s="57"/>
      <c r="HN47" s="57"/>
      <c r="HO47" s="57"/>
      <c r="HP47" s="57"/>
      <c r="HQ47" s="57"/>
      <c r="HR47" s="57"/>
      <c r="HS47" s="57"/>
      <c r="HT47" s="57"/>
      <c r="HU47" s="57"/>
      <c r="HV47" s="57"/>
      <c r="HW47" s="57"/>
      <c r="HX47" s="57"/>
      <c r="HY47" s="57"/>
      <c r="HZ47" s="57"/>
      <c r="IA47" s="57"/>
      <c r="IB47" s="57"/>
      <c r="IC47" s="57"/>
      <c r="ID47" s="57"/>
      <c r="IE47" s="57"/>
      <c r="IF47" s="57"/>
      <c r="IG47" s="57"/>
      <c r="IH47" s="57"/>
      <c r="II47" s="57"/>
      <c r="IJ47" s="57"/>
      <c r="IK47" s="57"/>
      <c r="IL47" s="57"/>
      <c r="IM47" s="57"/>
      <c r="IN47" s="57"/>
      <c r="IO47" s="57"/>
      <c r="IP47" s="57"/>
      <c r="IQ47" s="57"/>
      <c r="IR47" s="57"/>
      <c r="IS47" s="57"/>
      <c r="IT47" s="57"/>
      <c r="IU47" s="57"/>
    </row>
    <row r="48" spans="1:255" s="58" customFormat="1" ht="12" customHeight="1" x14ac:dyDescent="0.25">
      <c r="A48" s="50"/>
      <c r="B48" s="92" t="s">
        <v>95</v>
      </c>
      <c r="C48" s="93" t="s">
        <v>96</v>
      </c>
      <c r="D48" s="93">
        <v>1.5</v>
      </c>
      <c r="E48" s="93" t="s">
        <v>97</v>
      </c>
      <c r="F48" s="94">
        <v>165000</v>
      </c>
      <c r="G48" s="95">
        <f>D48*F48</f>
        <v>247500</v>
      </c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57"/>
      <c r="FC48" s="57"/>
      <c r="FD48" s="57"/>
      <c r="FE48" s="57"/>
      <c r="FF48" s="57"/>
      <c r="FG48" s="57"/>
      <c r="FH48" s="57"/>
      <c r="FI48" s="57"/>
      <c r="FJ48" s="57"/>
      <c r="FK48" s="57"/>
      <c r="FL48" s="57"/>
      <c r="FM48" s="57"/>
      <c r="FN48" s="57"/>
      <c r="FO48" s="57"/>
      <c r="FP48" s="57"/>
      <c r="FQ48" s="57"/>
      <c r="FR48" s="57"/>
      <c r="FS48" s="57"/>
      <c r="FT48" s="57"/>
      <c r="FU48" s="57"/>
      <c r="FV48" s="57"/>
      <c r="FW48" s="57"/>
      <c r="FX48" s="57"/>
      <c r="FY48" s="57"/>
      <c r="FZ48" s="57"/>
      <c r="GA48" s="57"/>
      <c r="GB48" s="57"/>
      <c r="GC48" s="57"/>
      <c r="GD48" s="57"/>
      <c r="GE48" s="57"/>
      <c r="GF48" s="57"/>
      <c r="GG48" s="57"/>
      <c r="GH48" s="57"/>
      <c r="GI48" s="57"/>
      <c r="GJ48" s="57"/>
      <c r="GK48" s="57"/>
      <c r="GL48" s="57"/>
      <c r="GM48" s="57"/>
      <c r="GN48" s="57"/>
      <c r="GO48" s="57"/>
      <c r="GP48" s="57"/>
      <c r="GQ48" s="57"/>
      <c r="GR48" s="57"/>
      <c r="GS48" s="57"/>
      <c r="GT48" s="57"/>
      <c r="GU48" s="57"/>
      <c r="GV48" s="57"/>
      <c r="GW48" s="57"/>
      <c r="GX48" s="57"/>
      <c r="GY48" s="57"/>
      <c r="GZ48" s="57"/>
      <c r="HA48" s="57"/>
      <c r="HB48" s="57"/>
      <c r="HC48" s="57"/>
      <c r="HD48" s="57"/>
      <c r="HE48" s="57"/>
      <c r="HF48" s="57"/>
      <c r="HG48" s="57"/>
      <c r="HH48" s="57"/>
      <c r="HI48" s="57"/>
      <c r="HJ48" s="57"/>
      <c r="HK48" s="57"/>
      <c r="HL48" s="57"/>
      <c r="HM48" s="57"/>
      <c r="HN48" s="57"/>
      <c r="HO48" s="57"/>
      <c r="HP48" s="57"/>
      <c r="HQ48" s="57"/>
      <c r="HR48" s="57"/>
      <c r="HS48" s="57"/>
      <c r="HT48" s="57"/>
      <c r="HU48" s="57"/>
      <c r="HV48" s="57"/>
      <c r="HW48" s="57"/>
      <c r="HX48" s="57"/>
      <c r="HY48" s="57"/>
      <c r="HZ48" s="57"/>
      <c r="IA48" s="57"/>
      <c r="IB48" s="57"/>
      <c r="IC48" s="57"/>
      <c r="ID48" s="57"/>
      <c r="IE48" s="57"/>
      <c r="IF48" s="57"/>
      <c r="IG48" s="57"/>
      <c r="IH48" s="57"/>
      <c r="II48" s="57"/>
      <c r="IJ48" s="57"/>
      <c r="IK48" s="57"/>
      <c r="IL48" s="57"/>
      <c r="IM48" s="57"/>
      <c r="IN48" s="57"/>
      <c r="IO48" s="57"/>
      <c r="IP48" s="57"/>
      <c r="IQ48" s="57"/>
      <c r="IR48" s="57"/>
      <c r="IS48" s="57"/>
      <c r="IT48" s="57"/>
      <c r="IU48" s="57"/>
    </row>
    <row r="49" spans="1:255" s="58" customFormat="1" ht="12" customHeight="1" x14ac:dyDescent="0.25">
      <c r="A49" s="50"/>
      <c r="B49" s="92" t="s">
        <v>98</v>
      </c>
      <c r="C49" s="93" t="s">
        <v>99</v>
      </c>
      <c r="D49" s="93">
        <v>1</v>
      </c>
      <c r="E49" s="93" t="s">
        <v>87</v>
      </c>
      <c r="F49" s="94">
        <v>160000</v>
      </c>
      <c r="G49" s="95">
        <f>F49*D49</f>
        <v>160000</v>
      </c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7"/>
      <c r="DE49" s="57"/>
      <c r="DF49" s="57"/>
      <c r="DG49" s="57"/>
      <c r="DH49" s="57"/>
      <c r="DI49" s="57"/>
      <c r="DJ49" s="57"/>
      <c r="DK49" s="57"/>
      <c r="DL49" s="57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57"/>
      <c r="DX49" s="57"/>
      <c r="DY49" s="57"/>
      <c r="DZ49" s="57"/>
      <c r="EA49" s="57"/>
      <c r="EB49" s="57"/>
      <c r="EC49" s="57"/>
      <c r="ED49" s="57"/>
      <c r="EE49" s="57"/>
      <c r="EF49" s="57"/>
      <c r="EG49" s="57"/>
      <c r="EH49" s="57"/>
      <c r="EI49" s="57"/>
      <c r="EJ49" s="57"/>
      <c r="EK49" s="57"/>
      <c r="EL49" s="57"/>
      <c r="EM49" s="57"/>
      <c r="EN49" s="57"/>
      <c r="EO49" s="57"/>
      <c r="EP49" s="57"/>
      <c r="EQ49" s="57"/>
      <c r="ER49" s="57"/>
      <c r="ES49" s="57"/>
      <c r="ET49" s="57"/>
      <c r="EU49" s="57"/>
      <c r="EV49" s="57"/>
      <c r="EW49" s="57"/>
      <c r="EX49" s="57"/>
      <c r="EY49" s="57"/>
      <c r="EZ49" s="57"/>
      <c r="FA49" s="57"/>
      <c r="FB49" s="57"/>
      <c r="FC49" s="57"/>
      <c r="FD49" s="57"/>
      <c r="FE49" s="57"/>
      <c r="FF49" s="57"/>
      <c r="FG49" s="57"/>
      <c r="FH49" s="57"/>
      <c r="FI49" s="57"/>
      <c r="FJ49" s="57"/>
      <c r="FK49" s="57"/>
      <c r="FL49" s="57"/>
      <c r="FM49" s="57"/>
      <c r="FN49" s="57"/>
      <c r="FO49" s="57"/>
      <c r="FP49" s="57"/>
      <c r="FQ49" s="57"/>
      <c r="FR49" s="57"/>
      <c r="FS49" s="57"/>
      <c r="FT49" s="57"/>
      <c r="FU49" s="57"/>
      <c r="FV49" s="57"/>
      <c r="FW49" s="57"/>
      <c r="FX49" s="57"/>
      <c r="FY49" s="57"/>
      <c r="FZ49" s="57"/>
      <c r="GA49" s="57"/>
      <c r="GB49" s="57"/>
      <c r="GC49" s="57"/>
      <c r="GD49" s="57"/>
      <c r="GE49" s="57"/>
      <c r="GF49" s="57"/>
      <c r="GG49" s="57"/>
      <c r="GH49" s="57"/>
      <c r="GI49" s="57"/>
      <c r="GJ49" s="57"/>
      <c r="GK49" s="57"/>
      <c r="GL49" s="57"/>
      <c r="GM49" s="57"/>
      <c r="GN49" s="57"/>
      <c r="GO49" s="57"/>
      <c r="GP49" s="57"/>
      <c r="GQ49" s="57"/>
      <c r="GR49" s="57"/>
      <c r="GS49" s="57"/>
      <c r="GT49" s="57"/>
      <c r="GU49" s="57"/>
      <c r="GV49" s="57"/>
      <c r="GW49" s="57"/>
      <c r="GX49" s="57"/>
      <c r="GY49" s="57"/>
      <c r="GZ49" s="57"/>
      <c r="HA49" s="57"/>
      <c r="HB49" s="57"/>
      <c r="HC49" s="57"/>
      <c r="HD49" s="57"/>
      <c r="HE49" s="57"/>
      <c r="HF49" s="57"/>
      <c r="HG49" s="57"/>
      <c r="HH49" s="57"/>
      <c r="HI49" s="57"/>
      <c r="HJ49" s="57"/>
      <c r="HK49" s="57"/>
      <c r="HL49" s="57"/>
      <c r="HM49" s="57"/>
      <c r="HN49" s="57"/>
      <c r="HO49" s="57"/>
      <c r="HP49" s="57"/>
      <c r="HQ49" s="57"/>
      <c r="HR49" s="57"/>
      <c r="HS49" s="57"/>
      <c r="HT49" s="57"/>
      <c r="HU49" s="57"/>
      <c r="HV49" s="57"/>
      <c r="HW49" s="57"/>
      <c r="HX49" s="57"/>
      <c r="HY49" s="57"/>
      <c r="HZ49" s="57"/>
      <c r="IA49" s="57"/>
      <c r="IB49" s="57"/>
      <c r="IC49" s="57"/>
      <c r="ID49" s="57"/>
      <c r="IE49" s="57"/>
      <c r="IF49" s="57"/>
      <c r="IG49" s="57"/>
      <c r="IH49" s="57"/>
      <c r="II49" s="57"/>
      <c r="IJ49" s="57"/>
      <c r="IK49" s="57"/>
      <c r="IL49" s="57"/>
      <c r="IM49" s="57"/>
      <c r="IN49" s="57"/>
      <c r="IO49" s="57"/>
      <c r="IP49" s="57"/>
      <c r="IQ49" s="57"/>
      <c r="IR49" s="57"/>
      <c r="IS49" s="57"/>
      <c r="IT49" s="57"/>
      <c r="IU49" s="57"/>
    </row>
    <row r="50" spans="1:255" s="58" customFormat="1" ht="12" customHeight="1" x14ac:dyDescent="0.25">
      <c r="A50" s="50"/>
      <c r="B50" s="109" t="s">
        <v>100</v>
      </c>
      <c r="C50" s="93"/>
      <c r="D50" s="93"/>
      <c r="E50" s="93"/>
      <c r="F50" s="94"/>
      <c r="G50" s="95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7"/>
      <c r="CA50" s="57"/>
      <c r="CB50" s="57"/>
      <c r="CC50" s="57"/>
      <c r="CD50" s="57"/>
      <c r="CE50" s="57"/>
      <c r="CF50" s="57"/>
      <c r="CG50" s="57"/>
      <c r="CH50" s="57"/>
      <c r="CI50" s="57"/>
      <c r="CJ50" s="57"/>
      <c r="CK50" s="57"/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57"/>
      <c r="DE50" s="57"/>
      <c r="DF50" s="57"/>
      <c r="DG50" s="57"/>
      <c r="DH50" s="57"/>
      <c r="DI50" s="57"/>
      <c r="DJ50" s="57"/>
      <c r="DK50" s="57"/>
      <c r="DL50" s="57"/>
      <c r="DM50" s="57"/>
      <c r="DN50" s="57"/>
      <c r="DO50" s="57"/>
      <c r="DP50" s="57"/>
      <c r="DQ50" s="57"/>
      <c r="DR50" s="57"/>
      <c r="DS50" s="57"/>
      <c r="DT50" s="57"/>
      <c r="DU50" s="57"/>
      <c r="DV50" s="57"/>
      <c r="DW50" s="57"/>
      <c r="DX50" s="57"/>
      <c r="DY50" s="57"/>
      <c r="DZ50" s="57"/>
      <c r="EA50" s="57"/>
      <c r="EB50" s="57"/>
      <c r="EC50" s="57"/>
      <c r="ED50" s="57"/>
      <c r="EE50" s="57"/>
      <c r="EF50" s="57"/>
      <c r="EG50" s="57"/>
      <c r="EH50" s="57"/>
      <c r="EI50" s="57"/>
      <c r="EJ50" s="57"/>
      <c r="EK50" s="57"/>
      <c r="EL50" s="57"/>
      <c r="EM50" s="57"/>
      <c r="EN50" s="57"/>
      <c r="EO50" s="57"/>
      <c r="EP50" s="57"/>
      <c r="EQ50" s="57"/>
      <c r="ER50" s="57"/>
      <c r="ES50" s="57"/>
      <c r="ET50" s="57"/>
      <c r="EU50" s="57"/>
      <c r="EV50" s="57"/>
      <c r="EW50" s="57"/>
      <c r="EX50" s="57"/>
      <c r="EY50" s="57"/>
      <c r="EZ50" s="57"/>
      <c r="FA50" s="57"/>
      <c r="FB50" s="57"/>
      <c r="FC50" s="57"/>
      <c r="FD50" s="57"/>
      <c r="FE50" s="57"/>
      <c r="FF50" s="57"/>
      <c r="FG50" s="57"/>
      <c r="FH50" s="57"/>
      <c r="FI50" s="57"/>
      <c r="FJ50" s="57"/>
      <c r="FK50" s="57"/>
      <c r="FL50" s="57"/>
      <c r="FM50" s="57"/>
      <c r="FN50" s="57"/>
      <c r="FO50" s="57"/>
      <c r="FP50" s="57"/>
      <c r="FQ50" s="57"/>
      <c r="FR50" s="57"/>
      <c r="FS50" s="57"/>
      <c r="FT50" s="57"/>
      <c r="FU50" s="57"/>
      <c r="FV50" s="57"/>
      <c r="FW50" s="57"/>
      <c r="FX50" s="57"/>
      <c r="FY50" s="57"/>
      <c r="FZ50" s="57"/>
      <c r="GA50" s="57"/>
      <c r="GB50" s="57"/>
      <c r="GC50" s="57"/>
      <c r="GD50" s="57"/>
      <c r="GE50" s="57"/>
      <c r="GF50" s="57"/>
      <c r="GG50" s="57"/>
      <c r="GH50" s="57"/>
      <c r="GI50" s="57"/>
      <c r="GJ50" s="57"/>
      <c r="GK50" s="57"/>
      <c r="GL50" s="57"/>
      <c r="GM50" s="57"/>
      <c r="GN50" s="57"/>
      <c r="GO50" s="57"/>
      <c r="GP50" s="57"/>
      <c r="GQ50" s="57"/>
      <c r="GR50" s="57"/>
      <c r="GS50" s="57"/>
      <c r="GT50" s="57"/>
      <c r="GU50" s="57"/>
      <c r="GV50" s="57"/>
      <c r="GW50" s="57"/>
      <c r="GX50" s="57"/>
      <c r="GY50" s="57"/>
      <c r="GZ50" s="57"/>
      <c r="HA50" s="57"/>
      <c r="HB50" s="57"/>
      <c r="HC50" s="57"/>
      <c r="HD50" s="57"/>
      <c r="HE50" s="57"/>
      <c r="HF50" s="57"/>
      <c r="HG50" s="57"/>
      <c r="HH50" s="57"/>
      <c r="HI50" s="57"/>
      <c r="HJ50" s="57"/>
      <c r="HK50" s="57"/>
      <c r="HL50" s="57"/>
      <c r="HM50" s="57"/>
      <c r="HN50" s="57"/>
      <c r="HO50" s="57"/>
      <c r="HP50" s="57"/>
      <c r="HQ50" s="57"/>
      <c r="HR50" s="57"/>
      <c r="HS50" s="57"/>
      <c r="HT50" s="57"/>
      <c r="HU50" s="57"/>
      <c r="HV50" s="57"/>
      <c r="HW50" s="57"/>
      <c r="HX50" s="57"/>
      <c r="HY50" s="57"/>
      <c r="HZ50" s="57"/>
      <c r="IA50" s="57"/>
      <c r="IB50" s="57"/>
      <c r="IC50" s="57"/>
      <c r="ID50" s="57"/>
      <c r="IE50" s="57"/>
      <c r="IF50" s="57"/>
      <c r="IG50" s="57"/>
      <c r="IH50" s="57"/>
      <c r="II50" s="57"/>
      <c r="IJ50" s="57"/>
      <c r="IK50" s="57"/>
      <c r="IL50" s="57"/>
      <c r="IM50" s="57"/>
      <c r="IN50" s="57"/>
      <c r="IO50" s="57"/>
      <c r="IP50" s="57"/>
      <c r="IQ50" s="57"/>
      <c r="IR50" s="57"/>
      <c r="IS50" s="57"/>
      <c r="IT50" s="57"/>
      <c r="IU50" s="57"/>
    </row>
    <row r="51" spans="1:255" s="58" customFormat="1" ht="12" customHeight="1" x14ac:dyDescent="0.25">
      <c r="A51" s="50"/>
      <c r="B51" s="92" t="s">
        <v>101</v>
      </c>
      <c r="C51" s="93" t="s">
        <v>58</v>
      </c>
      <c r="D51" s="93">
        <v>1.5</v>
      </c>
      <c r="E51" s="93" t="s">
        <v>102</v>
      </c>
      <c r="F51" s="94">
        <v>17600</v>
      </c>
      <c r="G51" s="95">
        <f>D51*F51</f>
        <v>26400</v>
      </c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7"/>
      <c r="CI51" s="57"/>
      <c r="CJ51" s="57"/>
      <c r="CK51" s="57"/>
      <c r="CL51" s="57"/>
      <c r="CM51" s="57"/>
      <c r="CN51" s="57"/>
      <c r="CO51" s="57"/>
      <c r="CP51" s="57"/>
      <c r="CQ51" s="57"/>
      <c r="CR51" s="57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57"/>
      <c r="DE51" s="57"/>
      <c r="DF51" s="57"/>
      <c r="DG51" s="57"/>
      <c r="DH51" s="57"/>
      <c r="DI51" s="57"/>
      <c r="DJ51" s="57"/>
      <c r="DK51" s="57"/>
      <c r="DL51" s="57"/>
      <c r="DM51" s="57"/>
      <c r="DN51" s="57"/>
      <c r="DO51" s="57"/>
      <c r="DP51" s="57"/>
      <c r="DQ51" s="57"/>
      <c r="DR51" s="57"/>
      <c r="DS51" s="57"/>
      <c r="DT51" s="57"/>
      <c r="DU51" s="57"/>
      <c r="DV51" s="57"/>
      <c r="DW51" s="57"/>
      <c r="DX51" s="57"/>
      <c r="DY51" s="57"/>
      <c r="DZ51" s="57"/>
      <c r="EA51" s="57"/>
      <c r="EB51" s="57"/>
      <c r="EC51" s="57"/>
      <c r="ED51" s="57"/>
      <c r="EE51" s="57"/>
      <c r="EF51" s="57"/>
      <c r="EG51" s="57"/>
      <c r="EH51" s="57"/>
      <c r="EI51" s="57"/>
      <c r="EJ51" s="57"/>
      <c r="EK51" s="57"/>
      <c r="EL51" s="57"/>
      <c r="EM51" s="57"/>
      <c r="EN51" s="57"/>
      <c r="EO51" s="57"/>
      <c r="EP51" s="57"/>
      <c r="EQ51" s="57"/>
      <c r="ER51" s="57"/>
      <c r="ES51" s="57"/>
      <c r="ET51" s="57"/>
      <c r="EU51" s="57"/>
      <c r="EV51" s="57"/>
      <c r="EW51" s="57"/>
      <c r="EX51" s="57"/>
      <c r="EY51" s="57"/>
      <c r="EZ51" s="57"/>
      <c r="FA51" s="57"/>
      <c r="FB51" s="57"/>
      <c r="FC51" s="57"/>
      <c r="FD51" s="57"/>
      <c r="FE51" s="57"/>
      <c r="FF51" s="57"/>
      <c r="FG51" s="57"/>
      <c r="FH51" s="57"/>
      <c r="FI51" s="57"/>
      <c r="FJ51" s="57"/>
      <c r="FK51" s="57"/>
      <c r="FL51" s="57"/>
      <c r="FM51" s="57"/>
      <c r="FN51" s="57"/>
      <c r="FO51" s="57"/>
      <c r="FP51" s="57"/>
      <c r="FQ51" s="57"/>
      <c r="FR51" s="57"/>
      <c r="FS51" s="57"/>
      <c r="FT51" s="57"/>
      <c r="FU51" s="57"/>
      <c r="FV51" s="57"/>
      <c r="FW51" s="57"/>
      <c r="FX51" s="57"/>
      <c r="FY51" s="57"/>
      <c r="FZ51" s="57"/>
      <c r="GA51" s="57"/>
      <c r="GB51" s="57"/>
      <c r="GC51" s="57"/>
      <c r="GD51" s="57"/>
      <c r="GE51" s="57"/>
      <c r="GF51" s="57"/>
      <c r="GG51" s="57"/>
      <c r="GH51" s="57"/>
      <c r="GI51" s="57"/>
      <c r="GJ51" s="57"/>
      <c r="GK51" s="57"/>
      <c r="GL51" s="57"/>
      <c r="GM51" s="57"/>
      <c r="GN51" s="57"/>
      <c r="GO51" s="57"/>
      <c r="GP51" s="57"/>
      <c r="GQ51" s="57"/>
      <c r="GR51" s="57"/>
      <c r="GS51" s="57"/>
      <c r="GT51" s="57"/>
      <c r="GU51" s="57"/>
      <c r="GV51" s="57"/>
      <c r="GW51" s="57"/>
      <c r="GX51" s="57"/>
      <c r="GY51" s="57"/>
      <c r="GZ51" s="57"/>
      <c r="HA51" s="57"/>
      <c r="HB51" s="57"/>
      <c r="HC51" s="57"/>
      <c r="HD51" s="57"/>
      <c r="HE51" s="57"/>
      <c r="HF51" s="57"/>
      <c r="HG51" s="57"/>
      <c r="HH51" s="57"/>
      <c r="HI51" s="57"/>
      <c r="HJ51" s="57"/>
      <c r="HK51" s="57"/>
      <c r="HL51" s="57"/>
      <c r="HM51" s="57"/>
      <c r="HN51" s="57"/>
      <c r="HO51" s="57"/>
      <c r="HP51" s="57"/>
      <c r="HQ51" s="57"/>
      <c r="HR51" s="57"/>
      <c r="HS51" s="57"/>
      <c r="HT51" s="57"/>
      <c r="HU51" s="57"/>
      <c r="HV51" s="57"/>
      <c r="HW51" s="57"/>
      <c r="HX51" s="57"/>
      <c r="HY51" s="57"/>
      <c r="HZ51" s="57"/>
      <c r="IA51" s="57"/>
      <c r="IB51" s="57"/>
      <c r="IC51" s="57"/>
      <c r="ID51" s="57"/>
      <c r="IE51" s="57"/>
      <c r="IF51" s="57"/>
      <c r="IG51" s="57"/>
      <c r="IH51" s="57"/>
      <c r="II51" s="57"/>
      <c r="IJ51" s="57"/>
      <c r="IK51" s="57"/>
      <c r="IL51" s="57"/>
      <c r="IM51" s="57"/>
      <c r="IN51" s="57"/>
      <c r="IO51" s="57"/>
      <c r="IP51" s="57"/>
      <c r="IQ51" s="57"/>
      <c r="IR51" s="57"/>
      <c r="IS51" s="57"/>
      <c r="IT51" s="57"/>
      <c r="IU51" s="57"/>
    </row>
    <row r="52" spans="1:255" s="58" customFormat="1" ht="12" customHeight="1" x14ac:dyDescent="0.25">
      <c r="A52" s="50"/>
      <c r="B52" s="92" t="s">
        <v>103</v>
      </c>
      <c r="C52" s="93" t="s">
        <v>58</v>
      </c>
      <c r="D52" s="93">
        <v>4</v>
      </c>
      <c r="E52" s="93" t="s">
        <v>104</v>
      </c>
      <c r="F52" s="94">
        <v>18500</v>
      </c>
      <c r="G52" s="95">
        <f>D52*F52</f>
        <v>74000</v>
      </c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7"/>
      <c r="DE52" s="57"/>
      <c r="DF52" s="57"/>
      <c r="DG52" s="57"/>
      <c r="DH52" s="57"/>
      <c r="DI52" s="57"/>
      <c r="DJ52" s="57"/>
      <c r="DK52" s="57"/>
      <c r="DL52" s="57"/>
      <c r="DM52" s="57"/>
      <c r="DN52" s="57"/>
      <c r="DO52" s="57"/>
      <c r="DP52" s="57"/>
      <c r="DQ52" s="57"/>
      <c r="DR52" s="57"/>
      <c r="DS52" s="57"/>
      <c r="DT52" s="57"/>
      <c r="DU52" s="57"/>
      <c r="DV52" s="57"/>
      <c r="DW52" s="57"/>
      <c r="DX52" s="57"/>
      <c r="DY52" s="57"/>
      <c r="DZ52" s="57"/>
      <c r="EA52" s="57"/>
      <c r="EB52" s="57"/>
      <c r="EC52" s="57"/>
      <c r="ED52" s="57"/>
      <c r="EE52" s="57"/>
      <c r="EF52" s="57"/>
      <c r="EG52" s="57"/>
      <c r="EH52" s="57"/>
      <c r="EI52" s="57"/>
      <c r="EJ52" s="57"/>
      <c r="EK52" s="57"/>
      <c r="EL52" s="57"/>
      <c r="EM52" s="57"/>
      <c r="EN52" s="57"/>
      <c r="EO52" s="57"/>
      <c r="EP52" s="57"/>
      <c r="EQ52" s="57"/>
      <c r="ER52" s="57"/>
      <c r="ES52" s="57"/>
      <c r="ET52" s="57"/>
      <c r="EU52" s="57"/>
      <c r="EV52" s="57"/>
      <c r="EW52" s="57"/>
      <c r="EX52" s="57"/>
      <c r="EY52" s="57"/>
      <c r="EZ52" s="57"/>
      <c r="FA52" s="57"/>
      <c r="FB52" s="57"/>
      <c r="FC52" s="57"/>
      <c r="FD52" s="57"/>
      <c r="FE52" s="57"/>
      <c r="FF52" s="57"/>
      <c r="FG52" s="57"/>
      <c r="FH52" s="57"/>
      <c r="FI52" s="57"/>
      <c r="FJ52" s="57"/>
      <c r="FK52" s="57"/>
      <c r="FL52" s="57"/>
      <c r="FM52" s="57"/>
      <c r="FN52" s="57"/>
      <c r="FO52" s="57"/>
      <c r="FP52" s="57"/>
      <c r="FQ52" s="57"/>
      <c r="FR52" s="57"/>
      <c r="FS52" s="57"/>
      <c r="FT52" s="57"/>
      <c r="FU52" s="57"/>
      <c r="FV52" s="57"/>
      <c r="FW52" s="57"/>
      <c r="FX52" s="57"/>
      <c r="FY52" s="57"/>
      <c r="FZ52" s="57"/>
      <c r="GA52" s="57"/>
      <c r="GB52" s="57"/>
      <c r="GC52" s="57"/>
      <c r="GD52" s="57"/>
      <c r="GE52" s="57"/>
      <c r="GF52" s="57"/>
      <c r="GG52" s="57"/>
      <c r="GH52" s="57"/>
      <c r="GI52" s="57"/>
      <c r="GJ52" s="57"/>
      <c r="GK52" s="57"/>
      <c r="GL52" s="57"/>
      <c r="GM52" s="57"/>
      <c r="GN52" s="57"/>
      <c r="GO52" s="57"/>
      <c r="GP52" s="57"/>
      <c r="GQ52" s="57"/>
      <c r="GR52" s="57"/>
      <c r="GS52" s="57"/>
      <c r="GT52" s="57"/>
      <c r="GU52" s="57"/>
      <c r="GV52" s="57"/>
      <c r="GW52" s="57"/>
      <c r="GX52" s="57"/>
      <c r="GY52" s="57"/>
      <c r="GZ52" s="57"/>
      <c r="HA52" s="57"/>
      <c r="HB52" s="57"/>
      <c r="HC52" s="57"/>
      <c r="HD52" s="57"/>
      <c r="HE52" s="57"/>
      <c r="HF52" s="57"/>
      <c r="HG52" s="57"/>
      <c r="HH52" s="57"/>
      <c r="HI52" s="57"/>
      <c r="HJ52" s="57"/>
      <c r="HK52" s="57"/>
      <c r="HL52" s="57"/>
      <c r="HM52" s="57"/>
      <c r="HN52" s="57"/>
      <c r="HO52" s="57"/>
      <c r="HP52" s="57"/>
      <c r="HQ52" s="57"/>
      <c r="HR52" s="57"/>
      <c r="HS52" s="57"/>
      <c r="HT52" s="57"/>
      <c r="HU52" s="57"/>
      <c r="HV52" s="57"/>
      <c r="HW52" s="57"/>
      <c r="HX52" s="57"/>
      <c r="HY52" s="57"/>
      <c r="HZ52" s="57"/>
      <c r="IA52" s="57"/>
      <c r="IB52" s="57"/>
      <c r="IC52" s="57"/>
      <c r="ID52" s="57"/>
      <c r="IE52" s="57"/>
      <c r="IF52" s="57"/>
      <c r="IG52" s="57"/>
      <c r="IH52" s="57"/>
      <c r="II52" s="57"/>
      <c r="IJ52" s="57"/>
      <c r="IK52" s="57"/>
      <c r="IL52" s="57"/>
      <c r="IM52" s="57"/>
      <c r="IN52" s="57"/>
      <c r="IO52" s="57"/>
      <c r="IP52" s="57"/>
      <c r="IQ52" s="57"/>
      <c r="IR52" s="57"/>
      <c r="IS52" s="57"/>
      <c r="IT52" s="57"/>
      <c r="IU52" s="57"/>
    </row>
    <row r="53" spans="1:255" s="58" customFormat="1" ht="12" customHeight="1" x14ac:dyDescent="0.25">
      <c r="A53" s="50"/>
      <c r="B53" s="109" t="s">
        <v>105</v>
      </c>
      <c r="C53" s="93"/>
      <c r="D53" s="93"/>
      <c r="E53" s="93"/>
      <c r="F53" s="94"/>
      <c r="G53" s="95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57"/>
      <c r="DI53" s="57"/>
      <c r="DJ53" s="57"/>
      <c r="DK53" s="57"/>
      <c r="DL53" s="57"/>
      <c r="DM53" s="57"/>
      <c r="DN53" s="57"/>
      <c r="DO53" s="57"/>
      <c r="DP53" s="57"/>
      <c r="DQ53" s="57"/>
      <c r="DR53" s="57"/>
      <c r="DS53" s="57"/>
      <c r="DT53" s="57"/>
      <c r="DU53" s="57"/>
      <c r="DV53" s="57"/>
      <c r="DW53" s="57"/>
      <c r="DX53" s="57"/>
      <c r="DY53" s="57"/>
      <c r="DZ53" s="57"/>
      <c r="EA53" s="57"/>
      <c r="EB53" s="57"/>
      <c r="EC53" s="57"/>
      <c r="ED53" s="57"/>
      <c r="EE53" s="57"/>
      <c r="EF53" s="57"/>
      <c r="EG53" s="57"/>
      <c r="EH53" s="57"/>
      <c r="EI53" s="57"/>
      <c r="EJ53" s="57"/>
      <c r="EK53" s="57"/>
      <c r="EL53" s="57"/>
      <c r="EM53" s="57"/>
      <c r="EN53" s="57"/>
      <c r="EO53" s="57"/>
      <c r="EP53" s="57"/>
      <c r="EQ53" s="57"/>
      <c r="ER53" s="57"/>
      <c r="ES53" s="57"/>
      <c r="ET53" s="57"/>
      <c r="EU53" s="57"/>
      <c r="EV53" s="57"/>
      <c r="EW53" s="57"/>
      <c r="EX53" s="57"/>
      <c r="EY53" s="57"/>
      <c r="EZ53" s="57"/>
      <c r="FA53" s="57"/>
      <c r="FB53" s="57"/>
      <c r="FC53" s="57"/>
      <c r="FD53" s="57"/>
      <c r="FE53" s="57"/>
      <c r="FF53" s="57"/>
      <c r="FG53" s="57"/>
      <c r="FH53" s="57"/>
      <c r="FI53" s="57"/>
      <c r="FJ53" s="57"/>
      <c r="FK53" s="57"/>
      <c r="FL53" s="57"/>
      <c r="FM53" s="57"/>
      <c r="FN53" s="57"/>
      <c r="FO53" s="57"/>
      <c r="FP53" s="57"/>
      <c r="FQ53" s="57"/>
      <c r="FR53" s="57"/>
      <c r="FS53" s="57"/>
      <c r="FT53" s="57"/>
      <c r="FU53" s="57"/>
      <c r="FV53" s="57"/>
      <c r="FW53" s="57"/>
      <c r="FX53" s="57"/>
      <c r="FY53" s="57"/>
      <c r="FZ53" s="57"/>
      <c r="GA53" s="57"/>
      <c r="GB53" s="57"/>
      <c r="GC53" s="57"/>
      <c r="GD53" s="57"/>
      <c r="GE53" s="57"/>
      <c r="GF53" s="57"/>
      <c r="GG53" s="57"/>
      <c r="GH53" s="57"/>
      <c r="GI53" s="57"/>
      <c r="GJ53" s="57"/>
      <c r="GK53" s="57"/>
      <c r="GL53" s="57"/>
      <c r="GM53" s="57"/>
      <c r="GN53" s="57"/>
      <c r="GO53" s="57"/>
      <c r="GP53" s="57"/>
      <c r="GQ53" s="57"/>
      <c r="GR53" s="57"/>
      <c r="GS53" s="57"/>
      <c r="GT53" s="57"/>
      <c r="GU53" s="57"/>
      <c r="GV53" s="57"/>
      <c r="GW53" s="57"/>
      <c r="GX53" s="57"/>
      <c r="GY53" s="57"/>
      <c r="GZ53" s="57"/>
      <c r="HA53" s="57"/>
      <c r="HB53" s="57"/>
      <c r="HC53" s="57"/>
      <c r="HD53" s="57"/>
      <c r="HE53" s="57"/>
      <c r="HF53" s="57"/>
      <c r="HG53" s="57"/>
      <c r="HH53" s="57"/>
      <c r="HI53" s="57"/>
      <c r="HJ53" s="57"/>
      <c r="HK53" s="57"/>
      <c r="HL53" s="57"/>
      <c r="HM53" s="57"/>
      <c r="HN53" s="57"/>
      <c r="HO53" s="57"/>
      <c r="HP53" s="57"/>
      <c r="HQ53" s="57"/>
      <c r="HR53" s="57"/>
      <c r="HS53" s="57"/>
      <c r="HT53" s="57"/>
      <c r="HU53" s="57"/>
      <c r="HV53" s="57"/>
      <c r="HW53" s="57"/>
      <c r="HX53" s="57"/>
      <c r="HY53" s="57"/>
      <c r="HZ53" s="57"/>
      <c r="IA53" s="57"/>
      <c r="IB53" s="57"/>
      <c r="IC53" s="57"/>
      <c r="ID53" s="57"/>
      <c r="IE53" s="57"/>
      <c r="IF53" s="57"/>
      <c r="IG53" s="57"/>
      <c r="IH53" s="57"/>
      <c r="II53" s="57"/>
      <c r="IJ53" s="57"/>
      <c r="IK53" s="57"/>
      <c r="IL53" s="57"/>
      <c r="IM53" s="57"/>
      <c r="IN53" s="57"/>
      <c r="IO53" s="57"/>
      <c r="IP53" s="57"/>
      <c r="IQ53" s="57"/>
      <c r="IR53" s="57"/>
      <c r="IS53" s="57"/>
      <c r="IT53" s="57"/>
      <c r="IU53" s="57"/>
    </row>
    <row r="54" spans="1:255" s="58" customFormat="1" ht="12" customHeight="1" x14ac:dyDescent="0.25">
      <c r="A54" s="50"/>
      <c r="B54" s="92" t="s">
        <v>106</v>
      </c>
      <c r="C54" s="93" t="s">
        <v>58</v>
      </c>
      <c r="D54" s="93">
        <v>150</v>
      </c>
      <c r="E54" s="93" t="s">
        <v>97</v>
      </c>
      <c r="F54" s="94">
        <v>970</v>
      </c>
      <c r="G54" s="95">
        <f>D54*F54</f>
        <v>145500</v>
      </c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/>
      <c r="EL54" s="57"/>
      <c r="EM54" s="57"/>
      <c r="EN54" s="57"/>
      <c r="EO54" s="57"/>
      <c r="EP54" s="57"/>
      <c r="EQ54" s="57"/>
      <c r="ER54" s="57"/>
      <c r="ES54" s="57"/>
      <c r="ET54" s="57"/>
      <c r="EU54" s="57"/>
      <c r="EV54" s="57"/>
      <c r="EW54" s="57"/>
      <c r="EX54" s="57"/>
      <c r="EY54" s="57"/>
      <c r="EZ54" s="57"/>
      <c r="FA54" s="57"/>
      <c r="FB54" s="57"/>
      <c r="FC54" s="57"/>
      <c r="FD54" s="57"/>
      <c r="FE54" s="57"/>
      <c r="FF54" s="57"/>
      <c r="FG54" s="57"/>
      <c r="FH54" s="57"/>
      <c r="FI54" s="57"/>
      <c r="FJ54" s="57"/>
      <c r="FK54" s="57"/>
      <c r="FL54" s="57"/>
      <c r="FM54" s="57"/>
      <c r="FN54" s="57"/>
      <c r="FO54" s="57"/>
      <c r="FP54" s="57"/>
      <c r="FQ54" s="57"/>
      <c r="FR54" s="57"/>
      <c r="FS54" s="57"/>
      <c r="FT54" s="57"/>
      <c r="FU54" s="57"/>
      <c r="FV54" s="57"/>
      <c r="FW54" s="57"/>
      <c r="FX54" s="57"/>
      <c r="FY54" s="57"/>
      <c r="FZ54" s="57"/>
      <c r="GA54" s="57"/>
      <c r="GB54" s="57"/>
      <c r="GC54" s="57"/>
      <c r="GD54" s="57"/>
      <c r="GE54" s="57"/>
      <c r="GF54" s="57"/>
      <c r="GG54" s="57"/>
      <c r="GH54" s="57"/>
      <c r="GI54" s="57"/>
      <c r="GJ54" s="57"/>
      <c r="GK54" s="57"/>
      <c r="GL54" s="57"/>
      <c r="GM54" s="57"/>
      <c r="GN54" s="57"/>
      <c r="GO54" s="57"/>
      <c r="GP54" s="57"/>
      <c r="GQ54" s="57"/>
      <c r="GR54" s="57"/>
      <c r="GS54" s="57"/>
      <c r="GT54" s="57"/>
      <c r="GU54" s="57"/>
      <c r="GV54" s="57"/>
      <c r="GW54" s="57"/>
      <c r="GX54" s="57"/>
      <c r="GY54" s="57"/>
      <c r="GZ54" s="57"/>
      <c r="HA54" s="57"/>
      <c r="HB54" s="57"/>
      <c r="HC54" s="57"/>
      <c r="HD54" s="57"/>
      <c r="HE54" s="57"/>
      <c r="HF54" s="57"/>
      <c r="HG54" s="57"/>
      <c r="HH54" s="57"/>
      <c r="HI54" s="57"/>
      <c r="HJ54" s="57"/>
      <c r="HK54" s="57"/>
      <c r="HL54" s="57"/>
      <c r="HM54" s="57"/>
      <c r="HN54" s="57"/>
      <c r="HO54" s="57"/>
      <c r="HP54" s="57"/>
      <c r="HQ54" s="57"/>
      <c r="HR54" s="57"/>
      <c r="HS54" s="57"/>
      <c r="HT54" s="57"/>
      <c r="HU54" s="57"/>
      <c r="HV54" s="57"/>
      <c r="HW54" s="57"/>
      <c r="HX54" s="57"/>
      <c r="HY54" s="57"/>
      <c r="HZ54" s="57"/>
      <c r="IA54" s="57"/>
      <c r="IB54" s="57"/>
      <c r="IC54" s="57"/>
      <c r="ID54" s="57"/>
      <c r="IE54" s="57"/>
      <c r="IF54" s="57"/>
      <c r="IG54" s="57"/>
      <c r="IH54" s="57"/>
      <c r="II54" s="57"/>
      <c r="IJ54" s="57"/>
      <c r="IK54" s="57"/>
      <c r="IL54" s="57"/>
      <c r="IM54" s="57"/>
      <c r="IN54" s="57"/>
      <c r="IO54" s="57"/>
      <c r="IP54" s="57"/>
      <c r="IQ54" s="57"/>
      <c r="IR54" s="57"/>
      <c r="IS54" s="57"/>
      <c r="IT54" s="57"/>
      <c r="IU54" s="57"/>
    </row>
    <row r="55" spans="1:255" s="58" customFormat="1" ht="12" customHeight="1" x14ac:dyDescent="0.25">
      <c r="A55" s="50"/>
      <c r="B55" s="92" t="s">
        <v>59</v>
      </c>
      <c r="C55" s="93" t="s">
        <v>58</v>
      </c>
      <c r="D55" s="93">
        <v>100</v>
      </c>
      <c r="E55" s="93" t="s">
        <v>77</v>
      </c>
      <c r="F55" s="94">
        <v>1250</v>
      </c>
      <c r="G55" s="95">
        <f>D55*F55</f>
        <v>125000</v>
      </c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7"/>
      <c r="EG55" s="57"/>
      <c r="EH55" s="57"/>
      <c r="EI55" s="57"/>
      <c r="EJ55" s="57"/>
      <c r="EK55" s="57"/>
      <c r="EL55" s="57"/>
      <c r="EM55" s="57"/>
      <c r="EN55" s="57"/>
      <c r="EO55" s="57"/>
      <c r="EP55" s="57"/>
      <c r="EQ55" s="57"/>
      <c r="ER55" s="57"/>
      <c r="ES55" s="57"/>
      <c r="ET55" s="57"/>
      <c r="EU55" s="57"/>
      <c r="EV55" s="57"/>
      <c r="EW55" s="57"/>
      <c r="EX55" s="57"/>
      <c r="EY55" s="57"/>
      <c r="EZ55" s="57"/>
      <c r="FA55" s="57"/>
      <c r="FB55" s="57"/>
      <c r="FC55" s="57"/>
      <c r="FD55" s="57"/>
      <c r="FE55" s="57"/>
      <c r="FF55" s="57"/>
      <c r="FG55" s="57"/>
      <c r="FH55" s="57"/>
      <c r="FI55" s="57"/>
      <c r="FJ55" s="57"/>
      <c r="FK55" s="57"/>
      <c r="FL55" s="57"/>
      <c r="FM55" s="57"/>
      <c r="FN55" s="57"/>
      <c r="FO55" s="57"/>
      <c r="FP55" s="57"/>
      <c r="FQ55" s="57"/>
      <c r="FR55" s="57"/>
      <c r="FS55" s="57"/>
      <c r="FT55" s="57"/>
      <c r="FU55" s="57"/>
      <c r="FV55" s="57"/>
      <c r="FW55" s="57"/>
      <c r="FX55" s="57"/>
      <c r="FY55" s="57"/>
      <c r="FZ55" s="57"/>
      <c r="GA55" s="57"/>
      <c r="GB55" s="57"/>
      <c r="GC55" s="57"/>
      <c r="GD55" s="57"/>
      <c r="GE55" s="57"/>
      <c r="GF55" s="57"/>
      <c r="GG55" s="57"/>
      <c r="GH55" s="57"/>
      <c r="GI55" s="57"/>
      <c r="GJ55" s="57"/>
      <c r="GK55" s="57"/>
      <c r="GL55" s="57"/>
      <c r="GM55" s="57"/>
      <c r="GN55" s="57"/>
      <c r="GO55" s="57"/>
      <c r="GP55" s="57"/>
      <c r="GQ55" s="57"/>
      <c r="GR55" s="57"/>
      <c r="GS55" s="57"/>
      <c r="GT55" s="57"/>
      <c r="GU55" s="57"/>
      <c r="GV55" s="57"/>
      <c r="GW55" s="57"/>
      <c r="GX55" s="57"/>
      <c r="GY55" s="57"/>
      <c r="GZ55" s="57"/>
      <c r="HA55" s="57"/>
      <c r="HB55" s="57"/>
      <c r="HC55" s="57"/>
      <c r="HD55" s="57"/>
      <c r="HE55" s="57"/>
      <c r="HF55" s="57"/>
      <c r="HG55" s="57"/>
      <c r="HH55" s="57"/>
      <c r="HI55" s="57"/>
      <c r="HJ55" s="57"/>
      <c r="HK55" s="57"/>
      <c r="HL55" s="57"/>
      <c r="HM55" s="57"/>
      <c r="HN55" s="57"/>
      <c r="HO55" s="57"/>
      <c r="HP55" s="57"/>
      <c r="HQ55" s="57"/>
      <c r="HR55" s="57"/>
      <c r="HS55" s="57"/>
      <c r="HT55" s="57"/>
      <c r="HU55" s="57"/>
      <c r="HV55" s="57"/>
      <c r="HW55" s="57"/>
      <c r="HX55" s="57"/>
      <c r="HY55" s="57"/>
      <c r="HZ55" s="57"/>
      <c r="IA55" s="57"/>
      <c r="IB55" s="57"/>
      <c r="IC55" s="57"/>
      <c r="ID55" s="57"/>
      <c r="IE55" s="57"/>
      <c r="IF55" s="57"/>
      <c r="IG55" s="57"/>
      <c r="IH55" s="57"/>
      <c r="II55" s="57"/>
      <c r="IJ55" s="57"/>
      <c r="IK55" s="57"/>
      <c r="IL55" s="57"/>
      <c r="IM55" s="57"/>
      <c r="IN55" s="57"/>
      <c r="IO55" s="57"/>
      <c r="IP55" s="57"/>
      <c r="IQ55" s="57"/>
      <c r="IR55" s="57"/>
      <c r="IS55" s="57"/>
      <c r="IT55" s="57"/>
      <c r="IU55" s="57"/>
    </row>
    <row r="56" spans="1:255" s="58" customFormat="1" ht="12" customHeight="1" x14ac:dyDescent="0.25">
      <c r="A56" s="50"/>
      <c r="B56" s="92" t="s">
        <v>107</v>
      </c>
      <c r="C56" s="93" t="s">
        <v>58</v>
      </c>
      <c r="D56" s="93">
        <v>80</v>
      </c>
      <c r="E56" s="93" t="s">
        <v>97</v>
      </c>
      <c r="F56" s="94">
        <v>1100</v>
      </c>
      <c r="G56" s="95">
        <f>D56*F56</f>
        <v>88000</v>
      </c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/>
      <c r="EL56" s="57"/>
      <c r="EM56" s="57"/>
      <c r="EN56" s="57"/>
      <c r="EO56" s="57"/>
      <c r="EP56" s="57"/>
      <c r="EQ56" s="57"/>
      <c r="ER56" s="57"/>
      <c r="ES56" s="57"/>
      <c r="ET56" s="57"/>
      <c r="EU56" s="57"/>
      <c r="EV56" s="57"/>
      <c r="EW56" s="57"/>
      <c r="EX56" s="57"/>
      <c r="EY56" s="57"/>
      <c r="EZ56" s="57"/>
      <c r="FA56" s="57"/>
      <c r="FB56" s="57"/>
      <c r="FC56" s="57"/>
      <c r="FD56" s="57"/>
      <c r="FE56" s="57"/>
      <c r="FF56" s="57"/>
      <c r="FG56" s="57"/>
      <c r="FH56" s="57"/>
      <c r="FI56" s="57"/>
      <c r="FJ56" s="57"/>
      <c r="FK56" s="57"/>
      <c r="FL56" s="57"/>
      <c r="FM56" s="57"/>
      <c r="FN56" s="57"/>
      <c r="FO56" s="57"/>
      <c r="FP56" s="57"/>
      <c r="FQ56" s="57"/>
      <c r="FR56" s="57"/>
      <c r="FS56" s="57"/>
      <c r="FT56" s="57"/>
      <c r="FU56" s="57"/>
      <c r="FV56" s="57"/>
      <c r="FW56" s="57"/>
      <c r="FX56" s="57"/>
      <c r="FY56" s="57"/>
      <c r="FZ56" s="57"/>
      <c r="GA56" s="57"/>
      <c r="GB56" s="57"/>
      <c r="GC56" s="57"/>
      <c r="GD56" s="57"/>
      <c r="GE56" s="57"/>
      <c r="GF56" s="57"/>
      <c r="GG56" s="57"/>
      <c r="GH56" s="57"/>
      <c r="GI56" s="57"/>
      <c r="GJ56" s="57"/>
      <c r="GK56" s="57"/>
      <c r="GL56" s="57"/>
      <c r="GM56" s="57"/>
      <c r="GN56" s="57"/>
      <c r="GO56" s="57"/>
      <c r="GP56" s="57"/>
      <c r="GQ56" s="57"/>
      <c r="GR56" s="57"/>
      <c r="GS56" s="57"/>
      <c r="GT56" s="57"/>
      <c r="GU56" s="57"/>
      <c r="GV56" s="57"/>
      <c r="GW56" s="57"/>
      <c r="GX56" s="57"/>
      <c r="GY56" s="57"/>
      <c r="GZ56" s="57"/>
      <c r="HA56" s="57"/>
      <c r="HB56" s="57"/>
      <c r="HC56" s="57"/>
      <c r="HD56" s="57"/>
      <c r="HE56" s="57"/>
      <c r="HF56" s="57"/>
      <c r="HG56" s="57"/>
      <c r="HH56" s="57"/>
      <c r="HI56" s="57"/>
      <c r="HJ56" s="57"/>
      <c r="HK56" s="57"/>
      <c r="HL56" s="57"/>
      <c r="HM56" s="57"/>
      <c r="HN56" s="57"/>
      <c r="HO56" s="57"/>
      <c r="HP56" s="57"/>
      <c r="HQ56" s="57"/>
      <c r="HR56" s="57"/>
      <c r="HS56" s="57"/>
      <c r="HT56" s="57"/>
      <c r="HU56" s="57"/>
      <c r="HV56" s="57"/>
      <c r="HW56" s="57"/>
      <c r="HX56" s="57"/>
      <c r="HY56" s="57"/>
      <c r="HZ56" s="57"/>
      <c r="IA56" s="57"/>
      <c r="IB56" s="57"/>
      <c r="IC56" s="57"/>
      <c r="ID56" s="57"/>
      <c r="IE56" s="57"/>
      <c r="IF56" s="57"/>
      <c r="IG56" s="57"/>
      <c r="IH56" s="57"/>
      <c r="II56" s="57"/>
      <c r="IJ56" s="57"/>
      <c r="IK56" s="57"/>
      <c r="IL56" s="57"/>
      <c r="IM56" s="57"/>
      <c r="IN56" s="57"/>
      <c r="IO56" s="57"/>
      <c r="IP56" s="57"/>
      <c r="IQ56" s="57"/>
      <c r="IR56" s="57"/>
      <c r="IS56" s="57"/>
      <c r="IT56" s="57"/>
      <c r="IU56" s="57"/>
    </row>
    <row r="57" spans="1:255" s="58" customFormat="1" ht="12" customHeight="1" x14ac:dyDescent="0.25">
      <c r="A57" s="50"/>
      <c r="B57" s="109" t="s">
        <v>108</v>
      </c>
      <c r="C57" s="93"/>
      <c r="D57" s="93"/>
      <c r="E57" s="93"/>
      <c r="F57" s="94"/>
      <c r="G57" s="95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  <c r="EN57" s="57"/>
      <c r="EO57" s="57"/>
      <c r="EP57" s="57"/>
      <c r="EQ57" s="57"/>
      <c r="ER57" s="57"/>
      <c r="ES57" s="57"/>
      <c r="ET57" s="57"/>
      <c r="EU57" s="57"/>
      <c r="EV57" s="57"/>
      <c r="EW57" s="57"/>
      <c r="EX57" s="57"/>
      <c r="EY57" s="57"/>
      <c r="EZ57" s="57"/>
      <c r="FA57" s="57"/>
      <c r="FB57" s="57"/>
      <c r="FC57" s="57"/>
      <c r="FD57" s="57"/>
      <c r="FE57" s="57"/>
      <c r="FF57" s="57"/>
      <c r="FG57" s="57"/>
      <c r="FH57" s="57"/>
      <c r="FI57" s="57"/>
      <c r="FJ57" s="57"/>
      <c r="FK57" s="57"/>
      <c r="FL57" s="57"/>
      <c r="FM57" s="57"/>
      <c r="FN57" s="57"/>
      <c r="FO57" s="57"/>
      <c r="FP57" s="57"/>
      <c r="FQ57" s="57"/>
      <c r="FR57" s="57"/>
      <c r="FS57" s="57"/>
      <c r="FT57" s="57"/>
      <c r="FU57" s="57"/>
      <c r="FV57" s="57"/>
      <c r="FW57" s="57"/>
      <c r="FX57" s="57"/>
      <c r="FY57" s="57"/>
      <c r="FZ57" s="57"/>
      <c r="GA57" s="57"/>
      <c r="GB57" s="57"/>
      <c r="GC57" s="57"/>
      <c r="GD57" s="57"/>
      <c r="GE57" s="57"/>
      <c r="GF57" s="57"/>
      <c r="GG57" s="57"/>
      <c r="GH57" s="57"/>
      <c r="GI57" s="57"/>
      <c r="GJ57" s="57"/>
      <c r="GK57" s="57"/>
      <c r="GL57" s="57"/>
      <c r="GM57" s="57"/>
      <c r="GN57" s="57"/>
      <c r="GO57" s="57"/>
      <c r="GP57" s="57"/>
      <c r="GQ57" s="57"/>
      <c r="GR57" s="57"/>
      <c r="GS57" s="57"/>
      <c r="GT57" s="57"/>
      <c r="GU57" s="57"/>
      <c r="GV57" s="57"/>
      <c r="GW57" s="57"/>
      <c r="GX57" s="57"/>
      <c r="GY57" s="57"/>
      <c r="GZ57" s="57"/>
      <c r="HA57" s="57"/>
      <c r="HB57" s="57"/>
      <c r="HC57" s="57"/>
      <c r="HD57" s="57"/>
      <c r="HE57" s="57"/>
      <c r="HF57" s="57"/>
      <c r="HG57" s="57"/>
      <c r="HH57" s="57"/>
      <c r="HI57" s="57"/>
      <c r="HJ57" s="57"/>
      <c r="HK57" s="57"/>
      <c r="HL57" s="57"/>
      <c r="HM57" s="57"/>
      <c r="HN57" s="57"/>
      <c r="HO57" s="57"/>
      <c r="HP57" s="57"/>
      <c r="HQ57" s="57"/>
      <c r="HR57" s="57"/>
      <c r="HS57" s="57"/>
      <c r="HT57" s="57"/>
      <c r="HU57" s="57"/>
      <c r="HV57" s="57"/>
      <c r="HW57" s="57"/>
      <c r="HX57" s="57"/>
      <c r="HY57" s="57"/>
      <c r="HZ57" s="57"/>
      <c r="IA57" s="57"/>
      <c r="IB57" s="57"/>
      <c r="IC57" s="57"/>
      <c r="ID57" s="57"/>
      <c r="IE57" s="57"/>
      <c r="IF57" s="57"/>
      <c r="IG57" s="57"/>
      <c r="IH57" s="57"/>
      <c r="II57" s="57"/>
      <c r="IJ57" s="57"/>
      <c r="IK57" s="57"/>
      <c r="IL57" s="57"/>
      <c r="IM57" s="57"/>
      <c r="IN57" s="57"/>
      <c r="IO57" s="57"/>
      <c r="IP57" s="57"/>
      <c r="IQ57" s="57"/>
      <c r="IR57" s="57"/>
      <c r="IS57" s="57"/>
      <c r="IT57" s="57"/>
      <c r="IU57" s="57"/>
    </row>
    <row r="58" spans="1:255" s="58" customFormat="1" ht="12" customHeight="1" x14ac:dyDescent="0.25">
      <c r="A58" s="50"/>
      <c r="B58" s="92" t="s">
        <v>109</v>
      </c>
      <c r="C58" s="93" t="s">
        <v>110</v>
      </c>
      <c r="D58" s="93">
        <v>4</v>
      </c>
      <c r="E58" s="93" t="s">
        <v>97</v>
      </c>
      <c r="F58" s="94">
        <v>52000</v>
      </c>
      <c r="G58" s="95">
        <f>D58*F58</f>
        <v>208000</v>
      </c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/>
      <c r="EL58" s="57"/>
      <c r="EM58" s="57"/>
      <c r="EN58" s="57"/>
      <c r="EO58" s="57"/>
      <c r="EP58" s="57"/>
      <c r="EQ58" s="57"/>
      <c r="ER58" s="57"/>
      <c r="ES58" s="57"/>
      <c r="ET58" s="57"/>
      <c r="EU58" s="57"/>
      <c r="EV58" s="57"/>
      <c r="EW58" s="57"/>
      <c r="EX58" s="57"/>
      <c r="EY58" s="57"/>
      <c r="EZ58" s="57"/>
      <c r="FA58" s="57"/>
      <c r="FB58" s="57"/>
      <c r="FC58" s="57"/>
      <c r="FD58" s="57"/>
      <c r="FE58" s="57"/>
      <c r="FF58" s="57"/>
      <c r="FG58" s="57"/>
      <c r="FH58" s="57"/>
      <c r="FI58" s="57"/>
      <c r="FJ58" s="57"/>
      <c r="FK58" s="57"/>
      <c r="FL58" s="57"/>
      <c r="FM58" s="57"/>
      <c r="FN58" s="57"/>
      <c r="FO58" s="57"/>
      <c r="FP58" s="57"/>
      <c r="FQ58" s="57"/>
      <c r="FR58" s="57"/>
      <c r="FS58" s="57"/>
      <c r="FT58" s="57"/>
      <c r="FU58" s="57"/>
      <c r="FV58" s="57"/>
      <c r="FW58" s="57"/>
      <c r="FX58" s="57"/>
      <c r="FY58" s="57"/>
      <c r="FZ58" s="57"/>
      <c r="GA58" s="57"/>
      <c r="GB58" s="57"/>
      <c r="GC58" s="57"/>
      <c r="GD58" s="57"/>
      <c r="GE58" s="57"/>
      <c r="GF58" s="57"/>
      <c r="GG58" s="57"/>
      <c r="GH58" s="57"/>
      <c r="GI58" s="57"/>
      <c r="GJ58" s="57"/>
      <c r="GK58" s="57"/>
      <c r="GL58" s="57"/>
      <c r="GM58" s="57"/>
      <c r="GN58" s="57"/>
      <c r="GO58" s="57"/>
      <c r="GP58" s="57"/>
      <c r="GQ58" s="57"/>
      <c r="GR58" s="57"/>
      <c r="GS58" s="57"/>
      <c r="GT58" s="57"/>
      <c r="GU58" s="57"/>
      <c r="GV58" s="57"/>
      <c r="GW58" s="57"/>
      <c r="GX58" s="57"/>
      <c r="GY58" s="57"/>
      <c r="GZ58" s="57"/>
      <c r="HA58" s="57"/>
      <c r="HB58" s="57"/>
      <c r="HC58" s="57"/>
      <c r="HD58" s="57"/>
      <c r="HE58" s="57"/>
      <c r="HF58" s="57"/>
      <c r="HG58" s="57"/>
      <c r="HH58" s="57"/>
      <c r="HI58" s="57"/>
      <c r="HJ58" s="57"/>
      <c r="HK58" s="57"/>
      <c r="HL58" s="57"/>
      <c r="HM58" s="57"/>
      <c r="HN58" s="57"/>
      <c r="HO58" s="57"/>
      <c r="HP58" s="57"/>
      <c r="HQ58" s="57"/>
      <c r="HR58" s="57"/>
      <c r="HS58" s="57"/>
      <c r="HT58" s="57"/>
      <c r="HU58" s="57"/>
      <c r="HV58" s="57"/>
      <c r="HW58" s="57"/>
      <c r="HX58" s="57"/>
      <c r="HY58" s="57"/>
      <c r="HZ58" s="57"/>
      <c r="IA58" s="57"/>
      <c r="IB58" s="57"/>
      <c r="IC58" s="57"/>
      <c r="ID58" s="57"/>
      <c r="IE58" s="57"/>
      <c r="IF58" s="57"/>
      <c r="IG58" s="57"/>
      <c r="IH58" s="57"/>
      <c r="II58" s="57"/>
      <c r="IJ58" s="57"/>
      <c r="IK58" s="57"/>
      <c r="IL58" s="57"/>
      <c r="IM58" s="57"/>
      <c r="IN58" s="57"/>
      <c r="IO58" s="57"/>
      <c r="IP58" s="57"/>
      <c r="IQ58" s="57"/>
      <c r="IR58" s="57"/>
      <c r="IS58" s="57"/>
      <c r="IT58" s="57"/>
      <c r="IU58" s="57"/>
    </row>
    <row r="59" spans="1:255" s="58" customFormat="1" ht="12" customHeight="1" x14ac:dyDescent="0.25">
      <c r="A59" s="50"/>
      <c r="B59" s="92" t="s">
        <v>111</v>
      </c>
      <c r="C59" s="93" t="s">
        <v>58</v>
      </c>
      <c r="D59" s="93">
        <v>0.2</v>
      </c>
      <c r="E59" s="93" t="s">
        <v>112</v>
      </c>
      <c r="F59" s="94">
        <v>96000</v>
      </c>
      <c r="G59" s="95">
        <f>D59*F59</f>
        <v>19200</v>
      </c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/>
      <c r="EL59" s="57"/>
      <c r="EM59" s="57"/>
      <c r="EN59" s="57"/>
      <c r="EO59" s="57"/>
      <c r="EP59" s="57"/>
      <c r="EQ59" s="57"/>
      <c r="ER59" s="57"/>
      <c r="ES59" s="57"/>
      <c r="ET59" s="57"/>
      <c r="EU59" s="57"/>
      <c r="EV59" s="57"/>
      <c r="EW59" s="57"/>
      <c r="EX59" s="57"/>
      <c r="EY59" s="57"/>
      <c r="EZ59" s="57"/>
      <c r="FA59" s="57"/>
      <c r="FB59" s="57"/>
      <c r="FC59" s="57"/>
      <c r="FD59" s="57"/>
      <c r="FE59" s="57"/>
      <c r="FF59" s="57"/>
      <c r="FG59" s="57"/>
      <c r="FH59" s="57"/>
      <c r="FI59" s="57"/>
      <c r="FJ59" s="57"/>
      <c r="FK59" s="57"/>
      <c r="FL59" s="57"/>
      <c r="FM59" s="57"/>
      <c r="FN59" s="57"/>
      <c r="FO59" s="57"/>
      <c r="FP59" s="57"/>
      <c r="FQ59" s="57"/>
      <c r="FR59" s="57"/>
      <c r="FS59" s="57"/>
      <c r="FT59" s="57"/>
      <c r="FU59" s="57"/>
      <c r="FV59" s="57"/>
      <c r="FW59" s="57"/>
      <c r="FX59" s="57"/>
      <c r="FY59" s="57"/>
      <c r="FZ59" s="57"/>
      <c r="GA59" s="57"/>
      <c r="GB59" s="57"/>
      <c r="GC59" s="57"/>
      <c r="GD59" s="57"/>
      <c r="GE59" s="57"/>
      <c r="GF59" s="57"/>
      <c r="GG59" s="57"/>
      <c r="GH59" s="57"/>
      <c r="GI59" s="57"/>
      <c r="GJ59" s="57"/>
      <c r="GK59" s="57"/>
      <c r="GL59" s="57"/>
      <c r="GM59" s="57"/>
      <c r="GN59" s="57"/>
      <c r="GO59" s="57"/>
      <c r="GP59" s="57"/>
      <c r="GQ59" s="57"/>
      <c r="GR59" s="57"/>
      <c r="GS59" s="57"/>
      <c r="GT59" s="57"/>
      <c r="GU59" s="57"/>
      <c r="GV59" s="57"/>
      <c r="GW59" s="57"/>
      <c r="GX59" s="57"/>
      <c r="GY59" s="57"/>
      <c r="GZ59" s="57"/>
      <c r="HA59" s="57"/>
      <c r="HB59" s="57"/>
      <c r="HC59" s="57"/>
      <c r="HD59" s="57"/>
      <c r="HE59" s="57"/>
      <c r="HF59" s="57"/>
      <c r="HG59" s="57"/>
      <c r="HH59" s="57"/>
      <c r="HI59" s="57"/>
      <c r="HJ59" s="57"/>
      <c r="HK59" s="57"/>
      <c r="HL59" s="57"/>
      <c r="HM59" s="57"/>
      <c r="HN59" s="57"/>
      <c r="HO59" s="57"/>
      <c r="HP59" s="57"/>
      <c r="HQ59" s="57"/>
      <c r="HR59" s="57"/>
      <c r="HS59" s="57"/>
      <c r="HT59" s="57"/>
      <c r="HU59" s="57"/>
      <c r="HV59" s="57"/>
      <c r="HW59" s="57"/>
      <c r="HX59" s="57"/>
      <c r="HY59" s="57"/>
      <c r="HZ59" s="57"/>
      <c r="IA59" s="57"/>
      <c r="IB59" s="57"/>
      <c r="IC59" s="57"/>
      <c r="ID59" s="57"/>
      <c r="IE59" s="57"/>
      <c r="IF59" s="57"/>
      <c r="IG59" s="57"/>
      <c r="IH59" s="57"/>
      <c r="II59" s="57"/>
      <c r="IJ59" s="57"/>
      <c r="IK59" s="57"/>
      <c r="IL59" s="57"/>
      <c r="IM59" s="57"/>
      <c r="IN59" s="57"/>
      <c r="IO59" s="57"/>
      <c r="IP59" s="57"/>
      <c r="IQ59" s="57"/>
      <c r="IR59" s="57"/>
      <c r="IS59" s="57"/>
      <c r="IT59" s="57"/>
      <c r="IU59" s="57"/>
    </row>
    <row r="60" spans="1:255" customFormat="1" ht="11.25" customHeight="1" x14ac:dyDescent="0.25">
      <c r="A60" s="76"/>
      <c r="B60" s="96" t="s">
        <v>31</v>
      </c>
      <c r="C60" s="97"/>
      <c r="D60" s="97"/>
      <c r="E60" s="97"/>
      <c r="F60" s="98"/>
      <c r="G60" s="99">
        <f>SUM(G47:G59)</f>
        <v>1093600</v>
      </c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6"/>
      <c r="IF60" s="76"/>
      <c r="IG60" s="76"/>
      <c r="IH60" s="76"/>
      <c r="II60" s="76"/>
      <c r="IJ60" s="76"/>
      <c r="IK60" s="76"/>
      <c r="IL60" s="76"/>
      <c r="IM60" s="76"/>
      <c r="IN60" s="76"/>
      <c r="IO60" s="76"/>
      <c r="IP60" s="76"/>
      <c r="IQ60" s="76"/>
      <c r="IR60" s="76"/>
      <c r="IS60" s="76"/>
      <c r="IT60" s="76"/>
      <c r="IU60" s="76"/>
    </row>
    <row r="61" spans="1:255" customFormat="1" ht="11.25" customHeight="1" x14ac:dyDescent="0.25">
      <c r="A61" s="76"/>
      <c r="B61" s="100"/>
      <c r="C61" s="101"/>
      <c r="D61" s="101"/>
      <c r="E61" s="110"/>
      <c r="F61" s="102"/>
      <c r="G61" s="102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76"/>
      <c r="FI61" s="76"/>
      <c r="FJ61" s="76"/>
      <c r="FK61" s="76"/>
      <c r="FL61" s="76"/>
      <c r="FM61" s="76"/>
      <c r="FN61" s="76"/>
      <c r="FO61" s="76"/>
      <c r="FP61" s="76"/>
      <c r="FQ61" s="76"/>
      <c r="FR61" s="76"/>
      <c r="FS61" s="76"/>
      <c r="FT61" s="76"/>
      <c r="FU61" s="76"/>
      <c r="FV61" s="76"/>
      <c r="FW61" s="76"/>
      <c r="FX61" s="76"/>
      <c r="FY61" s="76"/>
      <c r="FZ61" s="76"/>
      <c r="GA61" s="76"/>
      <c r="GB61" s="76"/>
      <c r="GC61" s="76"/>
      <c r="GD61" s="76"/>
      <c r="GE61" s="76"/>
      <c r="GF61" s="76"/>
      <c r="GG61" s="76"/>
      <c r="GH61" s="76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76"/>
      <c r="GW61" s="76"/>
      <c r="GX61" s="76"/>
      <c r="GY61" s="76"/>
      <c r="GZ61" s="76"/>
      <c r="HA61" s="76"/>
      <c r="HB61" s="76"/>
      <c r="HC61" s="76"/>
      <c r="HD61" s="76"/>
      <c r="HE61" s="76"/>
      <c r="HF61" s="76"/>
      <c r="HG61" s="76"/>
      <c r="HH61" s="76"/>
      <c r="HI61" s="76"/>
      <c r="HJ61" s="76"/>
      <c r="HK61" s="76"/>
      <c r="HL61" s="76"/>
      <c r="HM61" s="76"/>
      <c r="HN61" s="76"/>
      <c r="HO61" s="76"/>
      <c r="HP61" s="76"/>
      <c r="HQ61" s="76"/>
      <c r="HR61" s="76"/>
      <c r="HS61" s="76"/>
      <c r="HT61" s="76"/>
      <c r="HU61" s="76"/>
      <c r="HV61" s="76"/>
      <c r="HW61" s="76"/>
      <c r="HX61" s="76"/>
      <c r="HY61" s="76"/>
      <c r="HZ61" s="76"/>
      <c r="IA61" s="76"/>
      <c r="IB61" s="76"/>
      <c r="IC61" s="76"/>
      <c r="ID61" s="76"/>
      <c r="IE61" s="76"/>
      <c r="IF61" s="76"/>
      <c r="IG61" s="76"/>
      <c r="IH61" s="76"/>
      <c r="II61" s="76"/>
      <c r="IJ61" s="76"/>
      <c r="IK61" s="76"/>
      <c r="IL61" s="76"/>
      <c r="IM61" s="76"/>
      <c r="IN61" s="76"/>
      <c r="IO61" s="76"/>
      <c r="IP61" s="76"/>
      <c r="IQ61" s="76"/>
      <c r="IR61" s="76"/>
      <c r="IS61" s="76"/>
      <c r="IT61" s="76"/>
      <c r="IU61" s="76"/>
    </row>
    <row r="62" spans="1:255" customFormat="1" ht="12" customHeight="1" x14ac:dyDescent="0.25">
      <c r="A62" s="84"/>
      <c r="B62" s="85" t="s">
        <v>32</v>
      </c>
      <c r="C62" s="86"/>
      <c r="D62" s="87"/>
      <c r="E62" s="87"/>
      <c r="F62" s="88"/>
      <c r="G62" s="89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  <c r="IO62" s="76"/>
      <c r="IP62" s="76"/>
      <c r="IQ62" s="76"/>
      <c r="IR62" s="76"/>
      <c r="IS62" s="76"/>
      <c r="IT62" s="76"/>
      <c r="IU62" s="76"/>
    </row>
    <row r="63" spans="1:255" customFormat="1" ht="24" customHeight="1" x14ac:dyDescent="0.25">
      <c r="A63" s="84"/>
      <c r="B63" s="90" t="s">
        <v>33</v>
      </c>
      <c r="C63" s="91" t="s">
        <v>29</v>
      </c>
      <c r="D63" s="91" t="s">
        <v>30</v>
      </c>
      <c r="E63" s="90" t="s">
        <v>17</v>
      </c>
      <c r="F63" s="91" t="s">
        <v>18</v>
      </c>
      <c r="G63" s="90" t="s">
        <v>19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</row>
    <row r="64" spans="1:255" s="58" customFormat="1" ht="15" x14ac:dyDescent="0.25">
      <c r="A64" s="50"/>
      <c r="B64" s="111" t="s">
        <v>113</v>
      </c>
      <c r="C64" s="93" t="s">
        <v>114</v>
      </c>
      <c r="D64" s="93">
        <v>7</v>
      </c>
      <c r="E64" s="93" t="s">
        <v>115</v>
      </c>
      <c r="F64" s="94">
        <v>22000</v>
      </c>
      <c r="G64" s="95">
        <f>+F64*D64</f>
        <v>154000</v>
      </c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57"/>
      <c r="DE64" s="57"/>
      <c r="DF64" s="57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7"/>
      <c r="DR64" s="57"/>
      <c r="DS64" s="57"/>
      <c r="DT64" s="57"/>
      <c r="DU64" s="57"/>
      <c r="DV64" s="57"/>
      <c r="DW64" s="57"/>
      <c r="DX64" s="57"/>
      <c r="DY64" s="57"/>
      <c r="DZ64" s="57"/>
      <c r="EA64" s="57"/>
      <c r="EB64" s="57"/>
      <c r="EC64" s="57"/>
      <c r="ED64" s="57"/>
      <c r="EE64" s="57"/>
      <c r="EF64" s="57"/>
      <c r="EG64" s="57"/>
      <c r="EH64" s="57"/>
      <c r="EI64" s="57"/>
      <c r="EJ64" s="57"/>
      <c r="EK64" s="57"/>
      <c r="EL64" s="57"/>
      <c r="EM64" s="57"/>
      <c r="EN64" s="57"/>
      <c r="EO64" s="57"/>
      <c r="EP64" s="57"/>
      <c r="EQ64" s="57"/>
      <c r="ER64" s="57"/>
      <c r="ES64" s="57"/>
      <c r="ET64" s="57"/>
      <c r="EU64" s="57"/>
      <c r="EV64" s="57"/>
      <c r="EW64" s="57"/>
      <c r="EX64" s="57"/>
      <c r="EY64" s="57"/>
      <c r="EZ64" s="57"/>
      <c r="FA64" s="57"/>
      <c r="FB64" s="57"/>
      <c r="FC64" s="57"/>
      <c r="FD64" s="57"/>
      <c r="FE64" s="57"/>
      <c r="FF64" s="57"/>
      <c r="FG64" s="57"/>
      <c r="FH64" s="57"/>
      <c r="FI64" s="57"/>
      <c r="FJ64" s="57"/>
      <c r="FK64" s="57"/>
      <c r="FL64" s="57"/>
      <c r="FM64" s="57"/>
      <c r="FN64" s="57"/>
      <c r="FO64" s="57"/>
      <c r="FP64" s="57"/>
      <c r="FQ64" s="57"/>
      <c r="FR64" s="57"/>
      <c r="FS64" s="57"/>
      <c r="FT64" s="57"/>
      <c r="FU64" s="57"/>
      <c r="FV64" s="57"/>
      <c r="FW64" s="57"/>
      <c r="FX64" s="57"/>
      <c r="FY64" s="57"/>
      <c r="FZ64" s="57"/>
      <c r="GA64" s="57"/>
      <c r="GB64" s="57"/>
      <c r="GC64" s="57"/>
      <c r="GD64" s="57"/>
      <c r="GE64" s="57"/>
      <c r="GF64" s="57"/>
      <c r="GG64" s="57"/>
      <c r="GH64" s="57"/>
      <c r="GI64" s="57"/>
      <c r="GJ64" s="57"/>
      <c r="GK64" s="57"/>
      <c r="GL64" s="57"/>
      <c r="GM64" s="57"/>
      <c r="GN64" s="57"/>
      <c r="GO64" s="57"/>
      <c r="GP64" s="57"/>
      <c r="GQ64" s="57"/>
      <c r="GR64" s="57"/>
      <c r="GS64" s="57"/>
      <c r="GT64" s="57"/>
      <c r="GU64" s="57"/>
      <c r="GV64" s="57"/>
      <c r="GW64" s="57"/>
      <c r="GX64" s="57"/>
      <c r="GY64" s="57"/>
      <c r="GZ64" s="57"/>
      <c r="HA64" s="57"/>
      <c r="HB64" s="57"/>
      <c r="HC64" s="57"/>
      <c r="HD64" s="57"/>
      <c r="HE64" s="57"/>
      <c r="HF64" s="57"/>
      <c r="HG64" s="57"/>
      <c r="HH64" s="57"/>
      <c r="HI64" s="57"/>
      <c r="HJ64" s="57"/>
      <c r="HK64" s="57"/>
      <c r="HL64" s="57"/>
      <c r="HM64" s="57"/>
      <c r="HN64" s="57"/>
      <c r="HO64" s="57"/>
      <c r="HP64" s="57"/>
      <c r="HQ64" s="57"/>
      <c r="HR64" s="57"/>
      <c r="HS64" s="57"/>
      <c r="HT64" s="57"/>
      <c r="HU64" s="57"/>
      <c r="HV64" s="57"/>
      <c r="HW64" s="57"/>
      <c r="HX64" s="57"/>
      <c r="HY64" s="57"/>
      <c r="HZ64" s="57"/>
      <c r="IA64" s="57"/>
      <c r="IB64" s="57"/>
      <c r="IC64" s="57"/>
      <c r="ID64" s="57"/>
      <c r="IE64" s="57"/>
      <c r="IF64" s="57"/>
      <c r="IG64" s="57"/>
      <c r="IH64" s="57"/>
      <c r="II64" s="57"/>
      <c r="IJ64" s="57"/>
      <c r="IK64" s="57"/>
      <c r="IL64" s="57"/>
      <c r="IM64" s="57"/>
      <c r="IN64" s="57"/>
      <c r="IO64" s="57"/>
      <c r="IP64" s="57"/>
      <c r="IQ64" s="57"/>
      <c r="IR64" s="57"/>
      <c r="IS64" s="57"/>
      <c r="IT64" s="57"/>
      <c r="IU64" s="57"/>
    </row>
    <row r="65" spans="1:255" customFormat="1" ht="11.25" customHeight="1" x14ac:dyDescent="0.25">
      <c r="A65" s="76"/>
      <c r="B65" s="96" t="s">
        <v>34</v>
      </c>
      <c r="C65" s="97"/>
      <c r="D65" s="97"/>
      <c r="E65" s="97"/>
      <c r="F65" s="98"/>
      <c r="G65" s="99">
        <f>SUM(G64)</f>
        <v>154000</v>
      </c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  <c r="IO65" s="76"/>
      <c r="IP65" s="76"/>
      <c r="IQ65" s="76"/>
      <c r="IR65" s="76"/>
      <c r="IS65" s="76"/>
      <c r="IT65" s="76"/>
      <c r="IU65" s="76"/>
    </row>
    <row r="66" spans="1:255" customFormat="1" ht="11.25" customHeight="1" x14ac:dyDescent="0.25">
      <c r="A66" s="76"/>
      <c r="B66" s="112"/>
      <c r="C66" s="112"/>
      <c r="D66" s="112"/>
      <c r="E66" s="112"/>
      <c r="F66" s="113"/>
      <c r="G66" s="113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76"/>
      <c r="IM66" s="76"/>
      <c r="IN66" s="76"/>
      <c r="IO66" s="76"/>
      <c r="IP66" s="76"/>
      <c r="IQ66" s="76"/>
      <c r="IR66" s="76"/>
      <c r="IS66" s="76"/>
      <c r="IT66" s="76"/>
      <c r="IU66" s="76"/>
    </row>
    <row r="67" spans="1:255" customFormat="1" ht="11.25" customHeight="1" x14ac:dyDescent="0.25">
      <c r="A67" s="76"/>
      <c r="B67" s="114" t="s">
        <v>35</v>
      </c>
      <c r="C67" s="115"/>
      <c r="D67" s="115"/>
      <c r="E67" s="115"/>
      <c r="F67" s="115"/>
      <c r="G67" s="116">
        <f>G28+G33+G43+G60+G65</f>
        <v>4074850</v>
      </c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  <c r="IO67" s="76"/>
      <c r="IP67" s="76"/>
      <c r="IQ67" s="76"/>
      <c r="IR67" s="76"/>
      <c r="IS67" s="76"/>
      <c r="IT67" s="76"/>
      <c r="IU67" s="76"/>
    </row>
    <row r="68" spans="1:255" s="76" customFormat="1" ht="11.25" customHeight="1" x14ac:dyDescent="0.25">
      <c r="B68" s="117" t="s">
        <v>36</v>
      </c>
      <c r="C68" s="118"/>
      <c r="D68" s="118"/>
      <c r="E68" s="118"/>
      <c r="F68" s="118"/>
      <c r="G68" s="119">
        <f>G67*0.05</f>
        <v>203742.5</v>
      </c>
    </row>
    <row r="69" spans="1:255" s="76" customFormat="1" ht="11.25" customHeight="1" x14ac:dyDescent="0.25">
      <c r="B69" s="120" t="s">
        <v>37</v>
      </c>
      <c r="C69" s="121"/>
      <c r="D69" s="121"/>
      <c r="E69" s="121"/>
      <c r="F69" s="121"/>
      <c r="G69" s="122">
        <f>G68+G67</f>
        <v>4278592.5</v>
      </c>
    </row>
    <row r="70" spans="1:255" s="76" customFormat="1" ht="11.25" customHeight="1" x14ac:dyDescent="0.25">
      <c r="B70" s="117" t="s">
        <v>38</v>
      </c>
      <c r="C70" s="118"/>
      <c r="D70" s="118"/>
      <c r="E70" s="118"/>
      <c r="F70" s="118"/>
      <c r="G70" s="119">
        <f>G11</f>
        <v>6600000</v>
      </c>
    </row>
    <row r="71" spans="1:255" s="76" customFormat="1" ht="11.25" customHeight="1" x14ac:dyDescent="0.25">
      <c r="B71" s="123" t="s">
        <v>39</v>
      </c>
      <c r="C71" s="124"/>
      <c r="D71" s="124"/>
      <c r="E71" s="124"/>
      <c r="F71" s="124"/>
      <c r="G71" s="125">
        <f>G70-G69</f>
        <v>2321407.5</v>
      </c>
    </row>
    <row r="72" spans="1:255" ht="12" customHeight="1" x14ac:dyDescent="0.3">
      <c r="A72" s="8"/>
      <c r="B72" s="9" t="s">
        <v>116</v>
      </c>
      <c r="C72" s="10"/>
      <c r="D72" s="10"/>
      <c r="E72" s="10"/>
      <c r="F72" s="10"/>
      <c r="G72" s="11"/>
    </row>
    <row r="73" spans="1:255" ht="12.75" customHeight="1" thickBot="1" x14ac:dyDescent="0.35">
      <c r="A73" s="8"/>
      <c r="B73" s="12"/>
      <c r="C73" s="10"/>
      <c r="D73" s="10"/>
      <c r="E73" s="10"/>
      <c r="F73" s="10"/>
      <c r="G73" s="11"/>
    </row>
    <row r="74" spans="1:255" ht="12" customHeight="1" x14ac:dyDescent="0.3">
      <c r="A74" s="8"/>
      <c r="B74" s="13" t="s">
        <v>117</v>
      </c>
      <c r="C74" s="14"/>
      <c r="D74" s="14"/>
      <c r="E74" s="14"/>
      <c r="F74" s="15"/>
      <c r="G74" s="11"/>
    </row>
    <row r="75" spans="1:255" ht="12" customHeight="1" x14ac:dyDescent="0.3">
      <c r="A75" s="8"/>
      <c r="B75" s="16" t="s">
        <v>40</v>
      </c>
      <c r="C75" s="17"/>
      <c r="D75" s="17"/>
      <c r="E75" s="17"/>
      <c r="F75" s="18"/>
      <c r="G75" s="11"/>
    </row>
    <row r="76" spans="1:255" ht="12" customHeight="1" x14ac:dyDescent="0.3">
      <c r="A76" s="8"/>
      <c r="B76" s="16" t="s">
        <v>41</v>
      </c>
      <c r="C76" s="17"/>
      <c r="D76" s="17"/>
      <c r="E76" s="17"/>
      <c r="F76" s="18"/>
      <c r="G76" s="11"/>
    </row>
    <row r="77" spans="1:255" ht="12" customHeight="1" x14ac:dyDescent="0.3">
      <c r="A77" s="8"/>
      <c r="B77" s="16" t="s">
        <v>42</v>
      </c>
      <c r="C77" s="17"/>
      <c r="D77" s="17"/>
      <c r="E77" s="17"/>
      <c r="F77" s="18"/>
      <c r="G77" s="11"/>
    </row>
    <row r="78" spans="1:255" ht="12" customHeight="1" x14ac:dyDescent="0.3">
      <c r="A78" s="8"/>
      <c r="B78" s="16" t="s">
        <v>43</v>
      </c>
      <c r="C78" s="17"/>
      <c r="D78" s="17"/>
      <c r="E78" s="17"/>
      <c r="F78" s="18"/>
      <c r="G78" s="11"/>
    </row>
    <row r="79" spans="1:255" ht="12" customHeight="1" x14ac:dyDescent="0.3">
      <c r="A79" s="8"/>
      <c r="B79" s="16" t="s">
        <v>44</v>
      </c>
      <c r="C79" s="17"/>
      <c r="D79" s="17"/>
      <c r="E79" s="17"/>
      <c r="F79" s="18"/>
      <c r="G79" s="11"/>
    </row>
    <row r="80" spans="1:255" ht="12.75" customHeight="1" thickBot="1" x14ac:dyDescent="0.35">
      <c r="A80" s="8"/>
      <c r="B80" s="19" t="s">
        <v>45</v>
      </c>
      <c r="C80" s="20"/>
      <c r="D80" s="20"/>
      <c r="E80" s="20"/>
      <c r="F80" s="21"/>
      <c r="G80" s="11"/>
    </row>
    <row r="81" spans="1:7" ht="12.75" customHeight="1" x14ac:dyDescent="0.3">
      <c r="A81" s="8"/>
      <c r="B81" s="22"/>
      <c r="C81" s="17"/>
      <c r="D81" s="17"/>
      <c r="E81" s="17"/>
      <c r="F81" s="17"/>
      <c r="G81" s="11"/>
    </row>
    <row r="82" spans="1:7" ht="15" customHeight="1" thickBot="1" x14ac:dyDescent="0.35">
      <c r="A82" s="8"/>
      <c r="B82" s="48" t="s">
        <v>46</v>
      </c>
      <c r="C82" s="49"/>
      <c r="D82" s="23"/>
      <c r="E82" s="24"/>
      <c r="F82" s="24"/>
      <c r="G82" s="11"/>
    </row>
    <row r="83" spans="1:7" ht="12" customHeight="1" x14ac:dyDescent="0.3">
      <c r="A83" s="8"/>
      <c r="B83" s="25" t="s">
        <v>33</v>
      </c>
      <c r="C83" s="26" t="s">
        <v>47</v>
      </c>
      <c r="D83" s="27" t="s">
        <v>48</v>
      </c>
      <c r="E83" s="24"/>
      <c r="F83" s="24"/>
      <c r="G83" s="11"/>
    </row>
    <row r="84" spans="1:7" ht="12" customHeight="1" x14ac:dyDescent="0.3">
      <c r="A84" s="8"/>
      <c r="B84" s="28" t="s">
        <v>49</v>
      </c>
      <c r="C84" s="29">
        <f>G28</f>
        <v>2592000</v>
      </c>
      <c r="D84" s="30">
        <f>(C84/C90)</f>
        <v>0.60580669928253272</v>
      </c>
      <c r="E84" s="24"/>
      <c r="F84" s="24"/>
      <c r="G84" s="11"/>
    </row>
    <row r="85" spans="1:7" ht="12" customHeight="1" x14ac:dyDescent="0.3">
      <c r="A85" s="8"/>
      <c r="B85" s="28" t="s">
        <v>50</v>
      </c>
      <c r="C85" s="29">
        <f>G33</f>
        <v>0</v>
      </c>
      <c r="D85" s="30">
        <v>0</v>
      </c>
      <c r="E85" s="24"/>
      <c r="F85" s="24"/>
      <c r="G85" s="11"/>
    </row>
    <row r="86" spans="1:7" ht="12" customHeight="1" x14ac:dyDescent="0.3">
      <c r="A86" s="8"/>
      <c r="B86" s="28" t="s">
        <v>51</v>
      </c>
      <c r="C86" s="29">
        <f>G43</f>
        <v>235250</v>
      </c>
      <c r="D86" s="30">
        <f>(C86/C90)</f>
        <v>5.4983034724620301E-2</v>
      </c>
      <c r="E86" s="24"/>
      <c r="F86" s="24"/>
      <c r="G86" s="11"/>
    </row>
    <row r="87" spans="1:7" ht="12" customHeight="1" x14ac:dyDescent="0.3">
      <c r="A87" s="8"/>
      <c r="B87" s="28" t="s">
        <v>28</v>
      </c>
      <c r="C87" s="29">
        <f>G60</f>
        <v>1093600</v>
      </c>
      <c r="D87" s="30">
        <f>(C87/C90)</f>
        <v>0.25559807343185875</v>
      </c>
      <c r="E87" s="24"/>
      <c r="F87" s="24"/>
      <c r="G87" s="11"/>
    </row>
    <row r="88" spans="1:7" ht="12" customHeight="1" x14ac:dyDescent="0.3">
      <c r="A88" s="8"/>
      <c r="B88" s="28" t="s">
        <v>52</v>
      </c>
      <c r="C88" s="31">
        <f>G65</f>
        <v>154000</v>
      </c>
      <c r="D88" s="30">
        <f>(C88/C90)</f>
        <v>3.5993144941940607E-2</v>
      </c>
      <c r="E88" s="32"/>
      <c r="F88" s="32"/>
      <c r="G88" s="11"/>
    </row>
    <row r="89" spans="1:7" ht="12" customHeight="1" x14ac:dyDescent="0.3">
      <c r="A89" s="8"/>
      <c r="B89" s="28" t="s">
        <v>53</v>
      </c>
      <c r="C89" s="31">
        <f>G68</f>
        <v>203742.5</v>
      </c>
      <c r="D89" s="30">
        <f>(C89/C90)</f>
        <v>4.7619047619047616E-2</v>
      </c>
      <c r="E89" s="32"/>
      <c r="F89" s="32"/>
      <c r="G89" s="11"/>
    </row>
    <row r="90" spans="1:7" ht="12.75" customHeight="1" thickBot="1" x14ac:dyDescent="0.35">
      <c r="A90" s="8"/>
      <c r="B90" s="33" t="s">
        <v>54</v>
      </c>
      <c r="C90" s="34">
        <f>SUM(C84:C89)</f>
        <v>4278592.5</v>
      </c>
      <c r="D90" s="35">
        <f>SUM(D84:D89)</f>
        <v>1</v>
      </c>
      <c r="E90" s="32"/>
      <c r="F90" s="32"/>
      <c r="G90" s="11"/>
    </row>
    <row r="91" spans="1:7" ht="12" customHeight="1" x14ac:dyDescent="0.3">
      <c r="A91" s="8"/>
      <c r="B91" s="12"/>
      <c r="C91" s="10"/>
      <c r="D91" s="10"/>
      <c r="E91" s="10"/>
      <c r="F91" s="10"/>
      <c r="G91" s="11"/>
    </row>
    <row r="92" spans="1:7" ht="12.75" customHeight="1" thickBot="1" x14ac:dyDescent="0.35">
      <c r="A92" s="8"/>
      <c r="B92" s="36"/>
      <c r="C92" s="10"/>
      <c r="D92" s="10"/>
      <c r="E92" s="10"/>
      <c r="F92" s="10"/>
      <c r="G92" s="11"/>
    </row>
    <row r="93" spans="1:7" ht="12" customHeight="1" thickBot="1" x14ac:dyDescent="0.35">
      <c r="A93" s="8"/>
      <c r="B93" s="45" t="s">
        <v>63</v>
      </c>
      <c r="C93" s="46"/>
      <c r="D93" s="46"/>
      <c r="E93" s="47"/>
      <c r="F93" s="32"/>
      <c r="G93" s="11"/>
    </row>
    <row r="94" spans="1:7" ht="12" customHeight="1" x14ac:dyDescent="0.3">
      <c r="A94" s="8"/>
      <c r="B94" s="37" t="s">
        <v>62</v>
      </c>
      <c r="C94" s="38">
        <v>20000</v>
      </c>
      <c r="D94" s="38">
        <f>G8</f>
        <v>22000</v>
      </c>
      <c r="E94" s="38">
        <v>24000</v>
      </c>
      <c r="F94" s="39"/>
      <c r="G94" s="40"/>
    </row>
    <row r="95" spans="1:7" ht="12.75" customHeight="1" thickBot="1" x14ac:dyDescent="0.35">
      <c r="A95" s="8"/>
      <c r="B95" s="33" t="s">
        <v>118</v>
      </c>
      <c r="C95" s="34">
        <f>(G69/C94)</f>
        <v>213.92962499999999</v>
      </c>
      <c r="D95" s="34">
        <f>(G69/D94)</f>
        <v>194.48147727272726</v>
      </c>
      <c r="E95" s="41">
        <f>(G69/E94)</f>
        <v>178.2746875</v>
      </c>
      <c r="F95" s="39"/>
      <c r="G95" s="40"/>
    </row>
    <row r="96" spans="1:7" ht="15.6" customHeight="1" x14ac:dyDescent="0.3">
      <c r="A96" s="8"/>
      <c r="B96" s="42" t="s">
        <v>55</v>
      </c>
      <c r="C96" s="17"/>
      <c r="D96" s="17"/>
      <c r="E96" s="17"/>
      <c r="F96" s="17"/>
      <c r="G96" s="43"/>
    </row>
  </sheetData>
  <mergeCells count="10">
    <mergeCell ref="E8:F8"/>
    <mergeCell ref="E13:F13"/>
    <mergeCell ref="E14:F14"/>
    <mergeCell ref="B16:G16"/>
    <mergeCell ref="B93:E93"/>
    <mergeCell ref="B82:C82"/>
    <mergeCell ref="E12:F12"/>
    <mergeCell ref="E10:F10"/>
    <mergeCell ref="E9:F9"/>
    <mergeCell ref="E11:F11"/>
  </mergeCells>
  <pageMargins left="0.74803149606299213" right="0.74803149606299213" top="0.98425196850393704" bottom="0.98425196850393704" header="0" footer="0"/>
  <pageSetup paperSize="14" scale="86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ACELGA</vt:lpstr>
      <vt:lpstr>ACELGA!Área_de_impresión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2022-06-22T12:29:45Z</cp:lastPrinted>
  <dcterms:created xsi:type="dcterms:W3CDTF">2020-11-27T12:49:26Z</dcterms:created>
  <dcterms:modified xsi:type="dcterms:W3CDTF">2023-02-14T17:40:42Z</dcterms:modified>
</cp:coreProperties>
</file>