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Ají Cristal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8" i="1" l="1"/>
  <c r="G72" i="1" l="1"/>
  <c r="G71" i="1"/>
  <c r="G70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37" i="1"/>
  <c r="G73" i="1" l="1"/>
  <c r="G12" i="1"/>
  <c r="G26" i="1" l="1"/>
  <c r="G25" i="1"/>
  <c r="G24" i="1"/>
  <c r="G23" i="1"/>
  <c r="G22" i="1"/>
  <c r="G21" i="1"/>
  <c r="G27" i="1" s="1"/>
  <c r="G36" i="1" l="1"/>
  <c r="G38" i="1"/>
  <c r="G39" i="1"/>
  <c r="G40" i="1" l="1"/>
  <c r="C96" i="1" l="1"/>
  <c r="C94" i="1"/>
  <c r="G78" i="1"/>
  <c r="C92" i="1" l="1"/>
  <c r="G66" i="1"/>
  <c r="C95" i="1" s="1"/>
  <c r="G75" i="1" l="1"/>
  <c r="G76" i="1" s="1"/>
  <c r="G77" i="1" l="1"/>
  <c r="D103" i="1" s="1"/>
  <c r="C97" i="1"/>
  <c r="E103" i="1" l="1"/>
  <c r="C103" i="1"/>
  <c r="G79" i="1"/>
  <c r="C98" i="1"/>
  <c r="D95" i="1" l="1"/>
  <c r="D94" i="1"/>
  <c r="D96" i="1"/>
  <c r="D92" i="1"/>
  <c r="D97" i="1"/>
  <c r="D98" i="1" l="1"/>
</calcChain>
</file>

<file path=xl/sharedStrings.xml><?xml version="1.0" encoding="utf-8"?>
<sst xmlns="http://schemas.openxmlformats.org/spreadsheetml/2006/main" count="192" uniqueCount="131">
  <si>
    <t>RUBRO O CULTIVO</t>
  </si>
  <si>
    <t>AJI</t>
  </si>
  <si>
    <t>RENDIMIENTO (Atados/Há.)</t>
  </si>
  <si>
    <t>VARIEDAD</t>
  </si>
  <si>
    <t>Cristal</t>
  </si>
  <si>
    <t>FECHA ESTIMADA  PRECIO VENTA</t>
  </si>
  <si>
    <t>MARZO 2023</t>
  </si>
  <si>
    <t>NIVEL TECNOLÓGICO</t>
  </si>
  <si>
    <t>Medio</t>
  </si>
  <si>
    <t>PRECIO ESPERADO ($/atados)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</si>
  <si>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</si>
  <si>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</si>
  <si>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</si>
  <si>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</si>
  <si>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</si>
  <si>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</si>
  <si>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</si>
  <si>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</si>
  <si>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Chaca- Caleta Vitor</t>
  </si>
  <si>
    <t>FECHA DE COSECHA</t>
  </si>
  <si>
    <t>septiembre/octubre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</si>
  <si>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</si>
  <si>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</si>
  <si>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</si>
  <si>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</si>
  <si>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</si>
  <si>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</si>
  <si>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</si>
  <si>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</si>
  <si>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</si>
  <si>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</si>
  <si>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</si>
  <si>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Preparación suelo</t>
  </si>
  <si>
    <t>JH</t>
  </si>
  <si>
    <t>febrero- marzo</t>
  </si>
  <si>
    <t>Riego y fertirrigacion</t>
  </si>
  <si>
    <t>jH</t>
  </si>
  <si>
    <t>febrero-septiembre</t>
  </si>
  <si>
    <t>Trasplante</t>
  </si>
  <si>
    <t>marzo-abril</t>
  </si>
  <si>
    <t>Aplicación de materia organica</t>
  </si>
  <si>
    <t>Aplicaccion de agroquímicos</t>
  </si>
  <si>
    <t>enero- octubre</t>
  </si>
  <si>
    <t>Cosecha y enmallado</t>
  </si>
  <si>
    <t>septiembre- octubre</t>
  </si>
  <si>
    <t>Subtotal Jornadas Hombre</t>
  </si>
  <si>
    <t>JORNADAS ANIMAL</t>
  </si>
  <si>
    <t>Subtotal Jornadas Animal</t>
  </si>
  <si>
    <t>MAQUINARIA</t>
  </si>
  <si>
    <t>Tractor/Arado</t>
  </si>
  <si>
    <t>JM</t>
  </si>
  <si>
    <t>TractorRrotovador</t>
  </si>
  <si>
    <t>Tractor/Rastra</t>
  </si>
  <si>
    <t>Tractor/Camellonado</t>
  </si>
  <si>
    <t>Subtotal Costo Maquinaria</t>
  </si>
  <si>
    <t>INSUMOS</t>
  </si>
  <si>
    <t>Insumos</t>
  </si>
  <si>
    <t>Unidad (Kg/l/u)</t>
  </si>
  <si>
    <t>Cantidad (Kg/l/u)</t>
  </si>
  <si>
    <t>SEMILLA</t>
  </si>
  <si>
    <t>Servicio de Plantulas</t>
  </si>
  <si>
    <t>U</t>
  </si>
  <si>
    <t>FERTILIZANTES</t>
  </si>
  <si>
    <t>Ultrasol crecimiento</t>
  </si>
  <si>
    <t>Kg</t>
  </si>
  <si>
    <t>enero- febrero</t>
  </si>
  <si>
    <t>Ultrasol Producción</t>
  </si>
  <si>
    <t>marzo- octubre</t>
  </si>
  <si>
    <t>Ultrasol Multipropósito</t>
  </si>
  <si>
    <t>Nitrofoska foliar PS</t>
  </si>
  <si>
    <t>Lt.</t>
  </si>
  <si>
    <t>Rukan mix</t>
  </si>
  <si>
    <t>marzo- abril</t>
  </si>
  <si>
    <t>Rukan Calcio</t>
  </si>
  <si>
    <t>junio-octubre</t>
  </si>
  <si>
    <t>Ácido fosfórico</t>
  </si>
  <si>
    <t>Materia organica (guano)</t>
  </si>
  <si>
    <t>abril- octubre</t>
  </si>
  <si>
    <t>Ecosalt</t>
  </si>
  <si>
    <t>Fosfimax 40-20</t>
  </si>
  <si>
    <t>INSECTICIDAS</t>
  </si>
  <si>
    <t>Azufre mojable (F)</t>
  </si>
  <si>
    <t>Phyton 27 (F)</t>
  </si>
  <si>
    <t>Previcur Energy 840 SL (F)</t>
  </si>
  <si>
    <t>mayo- octubre</t>
  </si>
  <si>
    <t>Karate zeon (I)</t>
  </si>
  <si>
    <t>marzo-septiembre</t>
  </si>
  <si>
    <t>Engeo 247 SC (I)</t>
  </si>
  <si>
    <t>Acaban 050 (A)</t>
  </si>
  <si>
    <t>abril- mayo</t>
  </si>
  <si>
    <t>Vertimec (A)</t>
  </si>
  <si>
    <t>febreo- octubre</t>
  </si>
  <si>
    <t>Zero 5 EC (I)</t>
  </si>
  <si>
    <t>mayo- agosto</t>
  </si>
  <si>
    <t>Subtotal Insumos</t>
  </si>
  <si>
    <t>OTROS</t>
  </si>
  <si>
    <t>Item</t>
  </si>
  <si>
    <t xml:space="preserve">Cinta gareta </t>
  </si>
  <si>
    <t>kg</t>
  </si>
  <si>
    <t xml:space="preserve">septiembre </t>
  </si>
  <si>
    <t>Mallas ( sacos plasticos)</t>
  </si>
  <si>
    <t>u</t>
  </si>
  <si>
    <t>Cinta de riego</t>
  </si>
  <si>
    <t>marzo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</si>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</sst>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0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7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 applyNumberFormat="0" applyFill="0" applyBorder="0" applyProtection="0"/>
  </cellStyleXfs>
  <cellXfs count="16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0" fontId="1" fillId="2" borderId="7" xfId="0" applyFont="1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1" fillId="0" borderId="22" xfId="0" applyNumberFormat="1" applyFont="1" applyBorder="1"/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49" fontId="2" fillId="3" borderId="13" xfId="0" applyNumberFormat="1" applyFont="1" applyFill="1" applyBorder="1" applyAlignment="1">
      <alignment horizontal="justify" vertical="justify" wrapText="1"/>
    </xf>
    <xf numFmtId="0" fontId="1" fillId="2" borderId="24" xfId="0" applyFont="1" applyFill="1" applyBorder="1" applyAlignment="1">
      <alignment horizontal="justify" vertical="justify"/>
    </xf>
    <xf numFmtId="49" fontId="3" fillId="3" borderId="59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9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59" xfId="0" applyNumberFormat="1" applyFont="1" applyFill="1" applyBorder="1" applyAlignment="1">
      <alignment horizontal="right" vertical="justify"/>
    </xf>
    <xf numFmtId="0" fontId="3" fillId="3" borderId="59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49" fontId="1" fillId="0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164" fontId="1" fillId="0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49" fontId="5" fillId="10" borderId="56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0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left" vertical="center" wrapText="1"/>
    </xf>
    <xf numFmtId="0" fontId="1" fillId="0" borderId="56" xfId="0" applyNumberFormat="1" applyFont="1" applyBorder="1" applyAlignment="1">
      <alignment horizontal="left" vertical="center"/>
    </xf>
    <xf numFmtId="49" fontId="1" fillId="2" borderId="6" xfId="0" applyNumberFormat="1" applyFont="1" applyFill="1" applyBorder="1" applyAlignment="1">
      <alignment horizontal="left" vertical="center" wrapText="1"/>
    </xf>
    <xf numFmtId="49" fontId="5" fillId="10" borderId="60" xfId="0" applyNumberFormat="1" applyFont="1" applyFill="1" applyBorder="1" applyAlignment="1">
      <alignment horizontal="right" vertical="center" wrapText="1"/>
    </xf>
    <xf numFmtId="49" fontId="5" fillId="10" borderId="60" xfId="0" applyNumberFormat="1" applyFont="1" applyFill="1" applyBorder="1" applyAlignment="1">
      <alignment horizontal="right" vertical="center"/>
    </xf>
    <xf numFmtId="49" fontId="5" fillId="10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/>
    </xf>
    <xf numFmtId="49" fontId="6" fillId="2" borderId="62" xfId="0" applyNumberFormat="1" applyFont="1" applyFill="1" applyBorder="1" applyAlignment="1">
      <alignment horizontal="left" vertical="center" wrapText="1"/>
    </xf>
    <xf numFmtId="49" fontId="1" fillId="2" borderId="62" xfId="0" applyNumberFormat="1" applyFont="1" applyFill="1" applyBorder="1"/>
    <xf numFmtId="49" fontId="6" fillId="2" borderId="62" xfId="0" applyNumberFormat="1" applyFont="1" applyFill="1" applyBorder="1"/>
    <xf numFmtId="49" fontId="1" fillId="10" borderId="63" xfId="0" applyNumberFormat="1" applyFont="1" applyFill="1" applyBorder="1"/>
    <xf numFmtId="49" fontId="1" fillId="10" borderId="64" xfId="0" applyNumberFormat="1" applyFont="1" applyFill="1" applyBorder="1"/>
    <xf numFmtId="49" fontId="1" fillId="10" borderId="65" xfId="0" applyNumberFormat="1" applyFont="1" applyFill="1" applyBorder="1"/>
    <xf numFmtId="49" fontId="1" fillId="10" borderId="66" xfId="0" applyNumberFormat="1" applyFont="1" applyFill="1" applyBorder="1"/>
    <xf numFmtId="0" fontId="6" fillId="2" borderId="56" xfId="0" applyFont="1" applyFill="1" applyBorder="1" applyAlignment="1">
      <alignment horizontal="right" vertical="center" wrapText="1"/>
    </xf>
    <xf numFmtId="49" fontId="1" fillId="2" borderId="56" xfId="0" applyNumberFormat="1" applyFont="1" applyFill="1" applyBorder="1" applyAlignment="1">
      <alignment horizontal="right"/>
    </xf>
    <xf numFmtId="0" fontId="1" fillId="2" borderId="56" xfId="0" applyNumberFormat="1" applyFont="1" applyFill="1" applyBorder="1" applyAlignment="1">
      <alignment horizontal="right"/>
    </xf>
    <xf numFmtId="0" fontId="1" fillId="2" borderId="56" xfId="0" applyFont="1" applyFill="1" applyBorder="1" applyAlignment="1">
      <alignment horizontal="right"/>
    </xf>
    <xf numFmtId="0" fontId="1" fillId="10" borderId="56" xfId="0" applyFont="1" applyFill="1" applyBorder="1" applyAlignment="1">
      <alignment horizontal="right"/>
    </xf>
    <xf numFmtId="3" fontId="1" fillId="10" borderId="56" xfId="0" applyNumberFormat="1" applyFont="1" applyFill="1" applyBorder="1" applyAlignment="1">
      <alignment horizontal="right"/>
    </xf>
    <xf numFmtId="49" fontId="1" fillId="10" borderId="56" xfId="0" applyNumberFormat="1" applyFont="1" applyFill="1" applyBorder="1" applyAlignment="1">
      <alignment horizontal="right"/>
    </xf>
    <xf numFmtId="0" fontId="1" fillId="10" borderId="56" xfId="0" applyNumberFormat="1" applyFont="1" applyFill="1" applyBorder="1" applyAlignment="1">
      <alignment horizontal="right"/>
    </xf>
    <xf numFmtId="14" fontId="1" fillId="0" borderId="6" xfId="0" applyNumberFormat="1" applyFont="1" applyFill="1" applyBorder="1" applyAlignment="1">
      <alignment horizontal="right" vertical="center"/>
    </xf>
    <xf numFmtId="49" fontId="5" fillId="10" borderId="60" xfId="0" applyNumberFormat="1" applyFont="1" applyFill="1" applyBorder="1" applyAlignment="1">
      <alignment horizontal="left" vertical="center"/>
    </xf>
    <xf numFmtId="49" fontId="5" fillId="10" borderId="56" xfId="0" applyNumberFormat="1" applyFont="1" applyFill="1" applyBorder="1" applyAlignment="1">
      <alignment horizontal="left" vertical="center"/>
    </xf>
    <xf numFmtId="49" fontId="1" fillId="2" borderId="58" xfId="0" applyNumberFormat="1" applyFont="1" applyFill="1" applyBorder="1" applyAlignment="1">
      <alignment vertical="center" wrapText="1"/>
    </xf>
    <xf numFmtId="1" fontId="1" fillId="2" borderId="61" xfId="0" applyNumberFormat="1" applyFont="1" applyFill="1" applyBorder="1" applyAlignment="1">
      <alignment horizontal="right" vertical="center"/>
    </xf>
    <xf numFmtId="3" fontId="1" fillId="2" borderId="58" xfId="0" applyNumberFormat="1" applyFont="1" applyFill="1" applyBorder="1" applyAlignment="1">
      <alignment horizontal="right" vertical="center"/>
    </xf>
    <xf numFmtId="1" fontId="1" fillId="2" borderId="56" xfId="0" applyNumberFormat="1" applyFont="1" applyFill="1" applyBorder="1" applyAlignment="1">
      <alignment horizontal="right" vertical="center"/>
    </xf>
    <xf numFmtId="1" fontId="1" fillId="2" borderId="58" xfId="0" applyNumberFormat="1" applyFont="1" applyFill="1" applyBorder="1" applyAlignment="1">
      <alignment horizontal="right" vertical="center"/>
    </xf>
    <xf numFmtId="3" fontId="1" fillId="2" borderId="61" xfId="0" applyNumberFormat="1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49" fontId="1" fillId="2" borderId="58" xfId="0" applyNumberFormat="1" applyFont="1" applyFill="1" applyBorder="1" applyAlignment="1">
      <alignment horizontal="right" vertical="center"/>
    </xf>
    <xf numFmtId="49" fontId="1" fillId="2" borderId="58" xfId="0" applyNumberFormat="1" applyFont="1" applyFill="1" applyBorder="1" applyAlignment="1">
      <alignment horizontal="right" vertical="center" wrapText="1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9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107"/>
  <sheetViews>
    <sheetView showGridLines="0" tabSelected="1" workbookViewId="0">
      <selection activeCell="F80" sqref="F80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19" customFormat="1" ht="12" customHeight="1" x14ac:dyDescent="0.2">
      <c r="A9" s="17"/>
      <c r="B9" s="5" t="s">
        <v>0</v>
      </c>
      <c r="C9" s="104" t="s">
        <v>1</v>
      </c>
      <c r="D9" s="7"/>
      <c r="E9" s="158" t="s">
        <v>2</v>
      </c>
      <c r="F9" s="159"/>
      <c r="G9" s="108">
        <v>20000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</row>
    <row r="10" spans="1:255" s="19" customFormat="1" ht="26.25" customHeight="1" x14ac:dyDescent="0.2">
      <c r="A10" s="17"/>
      <c r="B10" s="8" t="s">
        <v>3</v>
      </c>
      <c r="C10" s="105" t="s">
        <v>4</v>
      </c>
      <c r="D10" s="7"/>
      <c r="E10" s="160" t="s">
        <v>5</v>
      </c>
      <c r="F10" s="161"/>
      <c r="G10" s="106" t="s">
        <v>6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</row>
    <row r="11" spans="1:255" s="19" customFormat="1" ht="18" customHeight="1" x14ac:dyDescent="0.2">
      <c r="A11" s="17"/>
      <c r="B11" s="8" t="s">
        <v>7</v>
      </c>
      <c r="C11" s="6" t="s">
        <v>8</v>
      </c>
      <c r="D11" s="7"/>
      <c r="E11" s="160" t="s">
        <v>9</v>
      </c>
      <c r="F11" s="161"/>
      <c r="G11" s="109">
        <v>750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</row>
    <row r="12" spans="1:255" s="19" customFormat="1" ht="11.25" customHeight="1" x14ac:dyDescent="0.2">
      <c r="A12" s="17"/>
      <c r="B12" s="8" t="s">
        <v>10</v>
      </c>
      <c r="C12" s="9" t="s">
        <v>11</v>
      </c>
      <c r="D12" s="7"/>
      <c r="E12" s="10" t="s">
        <v>12</v>
      </c>
      <c r="F12" s="11"/>
      <c r="G12" s="107">
        <f>(G9*G11)</f>
        <v>15000000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</row>
    <row r="13" spans="1:255" s="19" customFormat="1" ht="11.25" customHeight="1" x14ac:dyDescent="0.2">
      <c r="A13" s="17"/>
      <c r="B13" s="8" t="s">
        <v>13</v>
      </c>
      <c r="C13" s="6" t="s">
        <v>14</v>
      </c>
      <c r="D13" s="7"/>
      <c r="E13" s="160" t="s">
        <v>15</v>
      </c>
      <c r="F13" s="161"/>
      <c r="G13" s="104" t="s">
        <v>16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</row>
    <row r="14" spans="1:255" s="19" customFormat="1" ht="13.5" customHeight="1" x14ac:dyDescent="0.2">
      <c r="A14" s="17"/>
      <c r="B14" s="8" t="s">
        <v>17</v>
      </c>
      <c r="C14" s="6" t="s">
        <v>18</v>
      </c>
      <c r="D14" s="7"/>
      <c r="E14" s="160" t="s">
        <v>19</v>
      </c>
      <c r="F14" s="161"/>
      <c r="G14" s="104" t="s">
        <v>20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</row>
    <row r="15" spans="1:255" s="19" customFormat="1" ht="25.5" customHeight="1" x14ac:dyDescent="0.2">
      <c r="A15" s="17"/>
      <c r="B15" s="8" t="s">
        <v>21</v>
      </c>
      <c r="C15" s="146">
        <v>44989</v>
      </c>
      <c r="D15" s="7"/>
      <c r="E15" s="162" t="s">
        <v>22</v>
      </c>
      <c r="F15" s="163"/>
      <c r="G15" s="105" t="s">
        <v>23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</row>
    <row r="16" spans="1:255" s="19" customFormat="1" ht="12" customHeight="1" x14ac:dyDescent="0.25">
      <c r="A16" s="20"/>
      <c r="B16" s="21"/>
      <c r="C16" s="22"/>
      <c r="D16" s="23"/>
      <c r="E16" s="24"/>
      <c r="F16" s="24"/>
      <c r="G16" s="25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</row>
    <row r="17" spans="1:255" s="19" customFormat="1" ht="12" customHeight="1" x14ac:dyDescent="0.25">
      <c r="A17" s="26"/>
      <c r="B17" s="164" t="s">
        <v>24</v>
      </c>
      <c r="C17" s="165"/>
      <c r="D17" s="165"/>
      <c r="E17" s="165"/>
      <c r="F17" s="165"/>
      <c r="G17" s="165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</row>
    <row r="18" spans="1:255" s="19" customFormat="1" ht="12" customHeight="1" x14ac:dyDescent="0.25">
      <c r="A18" s="20"/>
      <c r="B18" s="27"/>
      <c r="C18" s="28"/>
      <c r="D18" s="28"/>
      <c r="E18" s="28"/>
      <c r="F18" s="28"/>
      <c r="G18" s="2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</row>
    <row r="19" spans="1:255" s="19" customFormat="1" ht="12" customHeight="1" x14ac:dyDescent="0.25">
      <c r="A19" s="17"/>
      <c r="B19" s="29" t="s">
        <v>25</v>
      </c>
      <c r="C19" s="30"/>
      <c r="D19" s="23"/>
      <c r="E19" s="23"/>
      <c r="F19" s="23"/>
      <c r="G19" s="23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</row>
    <row r="20" spans="1:255" s="19" customFormat="1" ht="24" customHeight="1" x14ac:dyDescent="0.25">
      <c r="A20" s="26"/>
      <c r="B20" s="31" t="s">
        <v>26</v>
      </c>
      <c r="C20" s="31" t="s">
        <v>27</v>
      </c>
      <c r="D20" s="31" t="s">
        <v>28</v>
      </c>
      <c r="E20" s="31" t="s">
        <v>29</v>
      </c>
      <c r="F20" s="31" t="s">
        <v>30</v>
      </c>
      <c r="G20" s="31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</row>
    <row r="21" spans="1:255" s="19" customFormat="1" ht="12.75" customHeight="1" x14ac:dyDescent="0.25">
      <c r="A21" s="26"/>
      <c r="B21" s="126" t="s">
        <v>32</v>
      </c>
      <c r="C21" s="105" t="s">
        <v>33</v>
      </c>
      <c r="D21" s="110">
        <v>6</v>
      </c>
      <c r="E21" s="105" t="s">
        <v>34</v>
      </c>
      <c r="F21" s="107">
        <v>45000</v>
      </c>
      <c r="G21" s="107">
        <f>(D21*F21)</f>
        <v>270000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</row>
    <row r="22" spans="1:255" s="19" customFormat="1" ht="12.75" customHeight="1" x14ac:dyDescent="0.25">
      <c r="A22" s="26"/>
      <c r="B22" s="126" t="s">
        <v>35</v>
      </c>
      <c r="C22" s="105" t="s">
        <v>36</v>
      </c>
      <c r="D22" s="110">
        <v>12</v>
      </c>
      <c r="E22" s="105" t="s">
        <v>37</v>
      </c>
      <c r="F22" s="107">
        <v>45000</v>
      </c>
      <c r="G22" s="107">
        <f t="shared" ref="G22:G26" si="0">(D22*F22)</f>
        <v>540000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</row>
    <row r="23" spans="1:255" s="19" customFormat="1" ht="12.75" customHeight="1" x14ac:dyDescent="0.25">
      <c r="A23" s="26"/>
      <c r="B23" s="126" t="s">
        <v>38</v>
      </c>
      <c r="C23" s="105" t="s">
        <v>33</v>
      </c>
      <c r="D23" s="110">
        <v>12</v>
      </c>
      <c r="E23" s="105" t="s">
        <v>39</v>
      </c>
      <c r="F23" s="107">
        <v>45000</v>
      </c>
      <c r="G23" s="107">
        <f t="shared" si="0"/>
        <v>540000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</row>
    <row r="24" spans="1:255" s="19" customFormat="1" ht="12.75" customHeight="1" x14ac:dyDescent="0.25">
      <c r="A24" s="26"/>
      <c r="B24" s="126" t="s">
        <v>40</v>
      </c>
      <c r="C24" s="105" t="s">
        <v>33</v>
      </c>
      <c r="D24" s="110">
        <v>16</v>
      </c>
      <c r="E24" s="105" t="s">
        <v>34</v>
      </c>
      <c r="F24" s="107">
        <v>45000</v>
      </c>
      <c r="G24" s="107">
        <f t="shared" si="0"/>
        <v>720000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</row>
    <row r="25" spans="1:255" s="19" customFormat="1" ht="12.75" customHeight="1" x14ac:dyDescent="0.25">
      <c r="A25" s="26"/>
      <c r="B25" s="126" t="s">
        <v>41</v>
      </c>
      <c r="C25" s="105" t="s">
        <v>33</v>
      </c>
      <c r="D25" s="110">
        <v>12</v>
      </c>
      <c r="E25" s="105" t="s">
        <v>42</v>
      </c>
      <c r="F25" s="107">
        <v>45000</v>
      </c>
      <c r="G25" s="107">
        <f t="shared" si="0"/>
        <v>540000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</row>
    <row r="26" spans="1:255" s="19" customFormat="1" ht="12.75" customHeight="1" x14ac:dyDescent="0.25">
      <c r="A26" s="26"/>
      <c r="B26" s="126" t="s">
        <v>43</v>
      </c>
      <c r="C26" s="105" t="s">
        <v>33</v>
      </c>
      <c r="D26" s="110">
        <v>30</v>
      </c>
      <c r="E26" s="105" t="s">
        <v>44</v>
      </c>
      <c r="F26" s="107">
        <v>45000</v>
      </c>
      <c r="G26" s="107">
        <f t="shared" si="0"/>
        <v>1350000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</row>
    <row r="27" spans="1:255" s="19" customFormat="1" ht="12.75" customHeight="1" x14ac:dyDescent="0.25">
      <c r="A27" s="26"/>
      <c r="B27" s="32" t="s">
        <v>45</v>
      </c>
      <c r="C27" s="101"/>
      <c r="D27" s="101"/>
      <c r="E27" s="101"/>
      <c r="F27" s="101"/>
      <c r="G27" s="102">
        <f>SUM(G21:G26)</f>
        <v>3960000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</row>
    <row r="28" spans="1:255" s="19" customFormat="1" ht="12" customHeight="1" x14ac:dyDescent="0.25">
      <c r="A28" s="20"/>
      <c r="B28" s="27"/>
      <c r="C28" s="28"/>
      <c r="D28" s="28"/>
      <c r="E28" s="28"/>
      <c r="F28" s="33"/>
      <c r="G28" s="33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</row>
    <row r="29" spans="1:255" s="19" customFormat="1" ht="12" customHeight="1" x14ac:dyDescent="0.25">
      <c r="A29" s="17"/>
      <c r="B29" s="34" t="s">
        <v>46</v>
      </c>
      <c r="C29" s="35"/>
      <c r="D29" s="36"/>
      <c r="E29" s="36"/>
      <c r="F29" s="36"/>
      <c r="G29" s="36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</row>
    <row r="30" spans="1:255" s="19" customFormat="1" ht="24" customHeight="1" x14ac:dyDescent="0.25">
      <c r="A30" s="17"/>
      <c r="B30" s="37" t="s">
        <v>26</v>
      </c>
      <c r="C30" s="38" t="s">
        <v>27</v>
      </c>
      <c r="D30" s="38" t="s">
        <v>28</v>
      </c>
      <c r="E30" s="37" t="s">
        <v>29</v>
      </c>
      <c r="F30" s="38" t="s">
        <v>30</v>
      </c>
      <c r="G30" s="37" t="s">
        <v>31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</row>
    <row r="31" spans="1:255" s="19" customFormat="1" ht="12" customHeight="1" x14ac:dyDescent="0.25">
      <c r="A31" s="17"/>
      <c r="B31" s="39"/>
      <c r="C31" s="39"/>
      <c r="D31" s="39"/>
      <c r="E31" s="39"/>
      <c r="F31" s="39"/>
      <c r="G31" s="3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</row>
    <row r="32" spans="1:255" s="19" customFormat="1" ht="12" customHeight="1" x14ac:dyDescent="0.25">
      <c r="A32" s="17"/>
      <c r="B32" s="40" t="s">
        <v>47</v>
      </c>
      <c r="C32" s="41"/>
      <c r="D32" s="41"/>
      <c r="E32" s="41"/>
      <c r="F32" s="41"/>
      <c r="G32" s="4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</row>
    <row r="33" spans="1:255" s="19" customFormat="1" ht="12" customHeight="1" x14ac:dyDescent="0.25">
      <c r="A33" s="20"/>
      <c r="B33" s="42"/>
      <c r="C33" s="43"/>
      <c r="D33" s="43"/>
      <c r="E33" s="43"/>
      <c r="F33" s="44"/>
      <c r="G33" s="44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</row>
    <row r="34" spans="1:255" s="19" customFormat="1" ht="12" customHeight="1" x14ac:dyDescent="0.25">
      <c r="A34" s="17"/>
      <c r="B34" s="34" t="s">
        <v>48</v>
      </c>
      <c r="C34" s="35"/>
      <c r="D34" s="36"/>
      <c r="E34" s="36"/>
      <c r="F34" s="36"/>
      <c r="G34" s="36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</row>
    <row r="35" spans="1:255" s="19" customFormat="1" ht="24" customHeight="1" x14ac:dyDescent="0.25">
      <c r="A35" s="17"/>
      <c r="B35" s="49" t="s">
        <v>26</v>
      </c>
      <c r="C35" s="49" t="s">
        <v>27</v>
      </c>
      <c r="D35" s="49" t="s">
        <v>28</v>
      </c>
      <c r="E35" s="49" t="s">
        <v>29</v>
      </c>
      <c r="F35" s="50" t="s">
        <v>30</v>
      </c>
      <c r="G35" s="49" t="s">
        <v>31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</row>
    <row r="36" spans="1:255" s="19" customFormat="1" ht="17.25" customHeight="1" x14ac:dyDescent="0.25">
      <c r="A36" s="46"/>
      <c r="B36" s="124" t="s">
        <v>49</v>
      </c>
      <c r="C36" s="120" t="s">
        <v>50</v>
      </c>
      <c r="D36" s="121">
        <v>5</v>
      </c>
      <c r="E36" s="105" t="s">
        <v>34</v>
      </c>
      <c r="F36" s="122">
        <v>50000</v>
      </c>
      <c r="G36" s="122">
        <f t="shared" ref="G36:G39" si="1">(D36*F36)</f>
        <v>250000</v>
      </c>
      <c r="H36" s="18"/>
      <c r="I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</row>
    <row r="37" spans="1:255" s="19" customFormat="1" ht="15.75" customHeight="1" x14ac:dyDescent="0.25">
      <c r="A37" s="46"/>
      <c r="B37" s="126" t="s">
        <v>51</v>
      </c>
      <c r="C37" s="120" t="s">
        <v>50</v>
      </c>
      <c r="D37" s="110">
        <v>4</v>
      </c>
      <c r="E37" s="105" t="s">
        <v>34</v>
      </c>
      <c r="F37" s="122">
        <v>50000</v>
      </c>
      <c r="G37" s="122">
        <f t="shared" si="1"/>
        <v>200000</v>
      </c>
      <c r="H37" s="18"/>
      <c r="I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</row>
    <row r="38" spans="1:255" s="19" customFormat="1" ht="15" customHeight="1" x14ac:dyDescent="0.25">
      <c r="A38" s="46"/>
      <c r="B38" s="124" t="s">
        <v>52</v>
      </c>
      <c r="C38" s="120" t="s">
        <v>50</v>
      </c>
      <c r="D38" s="121">
        <v>4</v>
      </c>
      <c r="E38" s="105" t="s">
        <v>34</v>
      </c>
      <c r="F38" s="122">
        <v>50000</v>
      </c>
      <c r="G38" s="122">
        <f t="shared" si="1"/>
        <v>200000</v>
      </c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</row>
    <row r="39" spans="1:255" s="19" customFormat="1" ht="14.25" customHeight="1" x14ac:dyDescent="0.25">
      <c r="A39" s="46"/>
      <c r="B39" s="125" t="s">
        <v>53</v>
      </c>
      <c r="C39" s="120" t="s">
        <v>50</v>
      </c>
      <c r="D39" s="123">
        <v>3</v>
      </c>
      <c r="E39" s="105" t="s">
        <v>34</v>
      </c>
      <c r="F39" s="122">
        <v>50000</v>
      </c>
      <c r="G39" s="122">
        <f t="shared" si="1"/>
        <v>150000</v>
      </c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</row>
    <row r="40" spans="1:255" s="19" customFormat="1" ht="12.75" customHeight="1" x14ac:dyDescent="0.25">
      <c r="A40" s="17"/>
      <c r="B40" s="47" t="s">
        <v>54</v>
      </c>
      <c r="C40" s="100"/>
      <c r="D40" s="100"/>
      <c r="E40" s="100"/>
      <c r="F40" s="100"/>
      <c r="G40" s="99">
        <f>SUM(G36:G39)</f>
        <v>800000</v>
      </c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</row>
    <row r="41" spans="1:255" s="19" customFormat="1" ht="12" customHeight="1" x14ac:dyDescent="0.25">
      <c r="A41" s="20"/>
      <c r="B41" s="42"/>
      <c r="C41" s="43"/>
      <c r="D41" s="43"/>
      <c r="E41" s="43"/>
      <c r="F41" s="44"/>
      <c r="G41" s="44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</row>
    <row r="42" spans="1:255" s="19" customFormat="1" ht="12" customHeight="1" x14ac:dyDescent="0.25">
      <c r="A42" s="17"/>
      <c r="B42" s="34" t="s">
        <v>55</v>
      </c>
      <c r="C42" s="35"/>
      <c r="D42" s="36"/>
      <c r="E42" s="36"/>
      <c r="F42" s="36"/>
      <c r="G42" s="36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</row>
    <row r="43" spans="1:255" s="19" customFormat="1" ht="24" customHeight="1" x14ac:dyDescent="0.25">
      <c r="A43" s="17"/>
      <c r="B43" s="45" t="s">
        <v>56</v>
      </c>
      <c r="C43" s="50" t="s">
        <v>57</v>
      </c>
      <c r="D43" s="50" t="s">
        <v>58</v>
      </c>
      <c r="E43" s="50" t="s">
        <v>29</v>
      </c>
      <c r="F43" s="50" t="s">
        <v>30</v>
      </c>
      <c r="G43" s="50" t="s">
        <v>31</v>
      </c>
      <c r="H43" s="18"/>
      <c r="I43" s="18"/>
      <c r="J43" s="18"/>
      <c r="K43" s="4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</row>
    <row r="44" spans="1:255" s="19" customFormat="1" ht="12.75" customHeight="1" x14ac:dyDescent="0.25">
      <c r="A44" s="26"/>
      <c r="B44" s="131" t="s">
        <v>59</v>
      </c>
      <c r="C44" s="138"/>
      <c r="D44" s="138"/>
      <c r="E44" s="138"/>
      <c r="F44" s="138"/>
      <c r="G44" s="138"/>
      <c r="H44" s="18"/>
      <c r="I44" s="18"/>
      <c r="J44" s="18"/>
      <c r="K44" s="4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</row>
    <row r="45" spans="1:255" s="19" customFormat="1" ht="12.75" customHeight="1" x14ac:dyDescent="0.2">
      <c r="A45" s="26"/>
      <c r="B45" s="132" t="s">
        <v>60</v>
      </c>
      <c r="C45" s="139" t="s">
        <v>61</v>
      </c>
      <c r="D45" s="140">
        <v>25000</v>
      </c>
      <c r="E45" s="139" t="s">
        <v>34</v>
      </c>
      <c r="F45" s="130">
        <v>200</v>
      </c>
      <c r="G45" s="130">
        <f>(D45*F45)</f>
        <v>5000000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</row>
    <row r="46" spans="1:255" s="19" customFormat="1" ht="12.75" customHeight="1" x14ac:dyDescent="0.2">
      <c r="A46" s="26"/>
      <c r="B46" s="133" t="s">
        <v>62</v>
      </c>
      <c r="C46" s="141"/>
      <c r="D46" s="141"/>
      <c r="E46" s="141"/>
      <c r="F46" s="130"/>
      <c r="G46" s="130">
        <f t="shared" ref="G46:G65" si="2">(D46*F46)</f>
        <v>0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</row>
    <row r="47" spans="1:255" s="19" customFormat="1" ht="12.75" customHeight="1" x14ac:dyDescent="0.2">
      <c r="A47" s="26"/>
      <c r="B47" s="132" t="s">
        <v>63</v>
      </c>
      <c r="C47" s="141" t="s">
        <v>64</v>
      </c>
      <c r="D47" s="141">
        <v>50</v>
      </c>
      <c r="E47" s="141" t="s">
        <v>65</v>
      </c>
      <c r="F47" s="130">
        <v>1328</v>
      </c>
      <c r="G47" s="130">
        <f t="shared" si="2"/>
        <v>66400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</row>
    <row r="48" spans="1:255" s="19" customFormat="1" ht="12.75" customHeight="1" x14ac:dyDescent="0.2">
      <c r="A48" s="26"/>
      <c r="B48" s="132" t="s">
        <v>66</v>
      </c>
      <c r="C48" s="141" t="s">
        <v>64</v>
      </c>
      <c r="D48" s="141">
        <v>300</v>
      </c>
      <c r="E48" s="141" t="s">
        <v>67</v>
      </c>
      <c r="F48" s="130">
        <v>1882</v>
      </c>
      <c r="G48" s="130">
        <f t="shared" si="2"/>
        <v>564600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</row>
    <row r="49" spans="1:255" s="19" customFormat="1" ht="12.75" customHeight="1" x14ac:dyDescent="0.2">
      <c r="A49" s="26"/>
      <c r="B49" s="132" t="s">
        <v>68</v>
      </c>
      <c r="C49" s="141" t="s">
        <v>64</v>
      </c>
      <c r="D49" s="141">
        <v>50</v>
      </c>
      <c r="E49" s="141" t="s">
        <v>44</v>
      </c>
      <c r="F49" s="130">
        <v>1842</v>
      </c>
      <c r="G49" s="130">
        <f t="shared" si="2"/>
        <v>92100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</row>
    <row r="50" spans="1:255" s="19" customFormat="1" ht="12.75" customHeight="1" x14ac:dyDescent="0.2">
      <c r="A50" s="26"/>
      <c r="B50" s="132" t="s">
        <v>69</v>
      </c>
      <c r="C50" s="141" t="s">
        <v>70</v>
      </c>
      <c r="D50" s="141">
        <v>5</v>
      </c>
      <c r="E50" s="141" t="s">
        <v>34</v>
      </c>
      <c r="F50" s="130">
        <v>6000</v>
      </c>
      <c r="G50" s="130">
        <f t="shared" si="2"/>
        <v>30000</v>
      </c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</row>
    <row r="51" spans="1:255" s="19" customFormat="1" ht="12.75" customHeight="1" x14ac:dyDescent="0.2">
      <c r="A51" s="26"/>
      <c r="B51" s="132" t="s">
        <v>71</v>
      </c>
      <c r="C51" s="141" t="s">
        <v>70</v>
      </c>
      <c r="D51" s="141">
        <v>5</v>
      </c>
      <c r="E51" s="141" t="s">
        <v>72</v>
      </c>
      <c r="F51" s="130">
        <v>6320</v>
      </c>
      <c r="G51" s="130">
        <f t="shared" si="2"/>
        <v>31600</v>
      </c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</row>
    <row r="52" spans="1:255" s="19" customFormat="1" ht="12.75" customHeight="1" x14ac:dyDescent="0.2">
      <c r="A52" s="26"/>
      <c r="B52" s="132" t="s">
        <v>73</v>
      </c>
      <c r="C52" s="139" t="s">
        <v>70</v>
      </c>
      <c r="D52" s="140">
        <v>4</v>
      </c>
      <c r="E52" s="139" t="s">
        <v>74</v>
      </c>
      <c r="F52" s="130">
        <v>8000</v>
      </c>
      <c r="G52" s="130">
        <f t="shared" si="2"/>
        <v>32000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</row>
    <row r="53" spans="1:255" s="19" customFormat="1" ht="12.75" customHeight="1" x14ac:dyDescent="0.2">
      <c r="A53" s="26"/>
      <c r="B53" s="132" t="s">
        <v>75</v>
      </c>
      <c r="C53" s="139" t="s">
        <v>70</v>
      </c>
      <c r="D53" s="140">
        <v>50</v>
      </c>
      <c r="E53" s="139" t="s">
        <v>74</v>
      </c>
      <c r="F53" s="130">
        <v>1832</v>
      </c>
      <c r="G53" s="130">
        <f t="shared" si="2"/>
        <v>91600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</row>
    <row r="54" spans="1:255" s="19" customFormat="1" ht="12.75" customHeight="1" x14ac:dyDescent="0.2">
      <c r="A54" s="26"/>
      <c r="B54" s="132" t="s">
        <v>76</v>
      </c>
      <c r="C54" s="139" t="s">
        <v>64</v>
      </c>
      <c r="D54" s="140">
        <v>8000</v>
      </c>
      <c r="E54" s="139" t="s">
        <v>77</v>
      </c>
      <c r="F54" s="130">
        <v>132</v>
      </c>
      <c r="G54" s="130">
        <f t="shared" si="2"/>
        <v>1056000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</row>
    <row r="55" spans="1:255" s="19" customFormat="1" ht="12.75" customHeight="1" x14ac:dyDescent="0.2">
      <c r="A55" s="26"/>
      <c r="B55" s="132" t="s">
        <v>78</v>
      </c>
      <c r="C55" s="139" t="s">
        <v>70</v>
      </c>
      <c r="D55" s="140">
        <v>20</v>
      </c>
      <c r="E55" s="139" t="s">
        <v>34</v>
      </c>
      <c r="F55" s="130">
        <v>3319</v>
      </c>
      <c r="G55" s="130">
        <f t="shared" si="2"/>
        <v>66380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</row>
    <row r="56" spans="1:255" s="19" customFormat="1" ht="12.75" customHeight="1" x14ac:dyDescent="0.2">
      <c r="A56" s="26"/>
      <c r="B56" s="132" t="s">
        <v>79</v>
      </c>
      <c r="C56" s="139" t="s">
        <v>70</v>
      </c>
      <c r="D56" s="140">
        <v>20</v>
      </c>
      <c r="E56" s="139" t="s">
        <v>34</v>
      </c>
      <c r="F56" s="130">
        <v>11344</v>
      </c>
      <c r="G56" s="130">
        <f t="shared" si="2"/>
        <v>226880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</row>
    <row r="57" spans="1:255" s="19" customFormat="1" ht="12.75" customHeight="1" x14ac:dyDescent="0.2">
      <c r="A57" s="26"/>
      <c r="B57" s="133" t="s">
        <v>80</v>
      </c>
      <c r="C57" s="141"/>
      <c r="D57" s="141"/>
      <c r="E57" s="141"/>
      <c r="F57" s="130"/>
      <c r="G57" s="130">
        <f t="shared" si="2"/>
        <v>0</v>
      </c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</row>
    <row r="58" spans="1:255" s="19" customFormat="1" ht="12.75" customHeight="1" x14ac:dyDescent="0.2">
      <c r="A58" s="26"/>
      <c r="B58" s="134" t="s">
        <v>81</v>
      </c>
      <c r="C58" s="142" t="s">
        <v>64</v>
      </c>
      <c r="D58" s="142">
        <v>14</v>
      </c>
      <c r="E58" s="142" t="s">
        <v>77</v>
      </c>
      <c r="F58" s="143">
        <f>17983/5</f>
        <v>3596.6</v>
      </c>
      <c r="G58" s="130">
        <f t="shared" si="2"/>
        <v>50352.4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</row>
    <row r="59" spans="1:255" s="19" customFormat="1" ht="12.75" customHeight="1" x14ac:dyDescent="0.2">
      <c r="A59" s="26"/>
      <c r="B59" s="135" t="s">
        <v>82</v>
      </c>
      <c r="C59" s="142" t="s">
        <v>70</v>
      </c>
      <c r="D59" s="142">
        <v>0.5</v>
      </c>
      <c r="E59" s="142" t="s">
        <v>65</v>
      </c>
      <c r="F59" s="143">
        <v>53781</v>
      </c>
      <c r="G59" s="130">
        <f t="shared" si="2"/>
        <v>26890.5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</row>
    <row r="60" spans="1:255" s="19" customFormat="1" ht="12.75" customHeight="1" x14ac:dyDescent="0.2">
      <c r="A60" s="26"/>
      <c r="B60" s="135" t="s">
        <v>83</v>
      </c>
      <c r="C60" s="142" t="s">
        <v>70</v>
      </c>
      <c r="D60" s="142">
        <v>1</v>
      </c>
      <c r="E60" s="142" t="s">
        <v>84</v>
      </c>
      <c r="F60" s="143">
        <v>55042</v>
      </c>
      <c r="G60" s="130">
        <f t="shared" si="2"/>
        <v>55042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</row>
    <row r="61" spans="1:255" s="19" customFormat="1" ht="12.75" customHeight="1" x14ac:dyDescent="0.2">
      <c r="A61" s="26"/>
      <c r="B61" s="135" t="s">
        <v>85</v>
      </c>
      <c r="C61" s="142" t="s">
        <v>70</v>
      </c>
      <c r="D61" s="142">
        <v>0.8</v>
      </c>
      <c r="E61" s="142" t="s">
        <v>86</v>
      </c>
      <c r="F61" s="143">
        <v>35714</v>
      </c>
      <c r="G61" s="130">
        <f t="shared" si="2"/>
        <v>28571.200000000001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</row>
    <row r="62" spans="1:255" s="19" customFormat="1" ht="12.75" customHeight="1" x14ac:dyDescent="0.2">
      <c r="A62" s="26"/>
      <c r="B62" s="136" t="s">
        <v>87</v>
      </c>
      <c r="C62" s="142" t="s">
        <v>70</v>
      </c>
      <c r="D62" s="142">
        <v>0.3</v>
      </c>
      <c r="E62" s="142" t="s">
        <v>86</v>
      </c>
      <c r="F62" s="143">
        <v>70000</v>
      </c>
      <c r="G62" s="130">
        <f t="shared" si="2"/>
        <v>21000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</row>
    <row r="63" spans="1:255" s="19" customFormat="1" ht="12.75" customHeight="1" x14ac:dyDescent="0.2">
      <c r="A63" s="26"/>
      <c r="B63" s="12" t="s">
        <v>88</v>
      </c>
      <c r="C63" s="142" t="s">
        <v>70</v>
      </c>
      <c r="D63" s="142">
        <v>0.5</v>
      </c>
      <c r="E63" s="142" t="s">
        <v>89</v>
      </c>
      <c r="F63" s="143">
        <v>78992</v>
      </c>
      <c r="G63" s="130">
        <f t="shared" si="2"/>
        <v>39496</v>
      </c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</row>
    <row r="64" spans="1:255" s="19" customFormat="1" ht="12.75" customHeight="1" x14ac:dyDescent="0.2">
      <c r="A64" s="26"/>
      <c r="B64" s="137" t="s">
        <v>90</v>
      </c>
      <c r="C64" s="142" t="s">
        <v>70</v>
      </c>
      <c r="D64" s="142">
        <v>2</v>
      </c>
      <c r="E64" s="142" t="s">
        <v>91</v>
      </c>
      <c r="F64" s="143">
        <v>17227</v>
      </c>
      <c r="G64" s="130">
        <f t="shared" si="2"/>
        <v>34454</v>
      </c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</row>
    <row r="65" spans="1:255" s="19" customFormat="1" ht="12.75" customHeight="1" x14ac:dyDescent="0.2">
      <c r="A65" s="26"/>
      <c r="B65" s="137" t="s">
        <v>92</v>
      </c>
      <c r="C65" s="144" t="s">
        <v>70</v>
      </c>
      <c r="D65" s="145">
        <v>0.5</v>
      </c>
      <c r="E65" s="142" t="s">
        <v>93</v>
      </c>
      <c r="F65" s="143">
        <v>30000</v>
      </c>
      <c r="G65" s="130">
        <f t="shared" si="2"/>
        <v>15000</v>
      </c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</row>
    <row r="66" spans="1:255" s="19" customFormat="1" ht="13.5" customHeight="1" x14ac:dyDescent="0.25">
      <c r="A66" s="17"/>
      <c r="B66" s="40" t="s">
        <v>94</v>
      </c>
      <c r="C66" s="100"/>
      <c r="D66" s="100"/>
      <c r="E66" s="100"/>
      <c r="F66" s="100"/>
      <c r="G66" s="99">
        <f>SUM(G44:G65)</f>
        <v>7528366.1000000006</v>
      </c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</row>
    <row r="67" spans="1:255" s="19" customFormat="1" ht="12" customHeight="1" x14ac:dyDescent="0.25">
      <c r="A67" s="20"/>
      <c r="B67" s="42"/>
      <c r="C67" s="43"/>
      <c r="D67" s="43"/>
      <c r="E67" s="43"/>
      <c r="F67" s="44"/>
      <c r="G67" s="44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</row>
    <row r="68" spans="1:255" s="19" customFormat="1" ht="12" customHeight="1" x14ac:dyDescent="0.25">
      <c r="A68" s="17"/>
      <c r="B68" s="34" t="s">
        <v>95</v>
      </c>
      <c r="C68" s="35"/>
      <c r="D68" s="36"/>
      <c r="E68" s="36"/>
      <c r="F68" s="36"/>
      <c r="G68" s="36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</row>
    <row r="69" spans="1:255" s="19" customFormat="1" ht="24" customHeight="1" x14ac:dyDescent="0.25">
      <c r="A69" s="17"/>
      <c r="B69" s="49" t="s">
        <v>96</v>
      </c>
      <c r="C69" s="50" t="s">
        <v>57</v>
      </c>
      <c r="D69" s="51" t="s">
        <v>58</v>
      </c>
      <c r="E69" s="49" t="s">
        <v>29</v>
      </c>
      <c r="F69" s="51" t="s">
        <v>30</v>
      </c>
      <c r="G69" s="52" t="s">
        <v>31</v>
      </c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</row>
    <row r="70" spans="1:255" s="19" customFormat="1" ht="15" customHeight="1" x14ac:dyDescent="0.25">
      <c r="A70" s="46"/>
      <c r="B70" s="147" t="s">
        <v>97</v>
      </c>
      <c r="C70" s="127" t="s">
        <v>98</v>
      </c>
      <c r="D70" s="154">
        <v>5</v>
      </c>
      <c r="E70" s="128" t="s">
        <v>99</v>
      </c>
      <c r="F70" s="150">
        <v>3151</v>
      </c>
      <c r="G70" s="151">
        <f t="shared" ref="G70:G71" si="3">(D70*F70)</f>
        <v>15755</v>
      </c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</row>
    <row r="71" spans="1:255" s="19" customFormat="1" ht="15.75" customHeight="1" x14ac:dyDescent="0.25">
      <c r="A71" s="46"/>
      <c r="B71" s="148" t="s">
        <v>100</v>
      </c>
      <c r="C71" s="129" t="s">
        <v>101</v>
      </c>
      <c r="D71" s="155">
        <v>800</v>
      </c>
      <c r="E71" s="111" t="s">
        <v>99</v>
      </c>
      <c r="F71" s="152">
        <v>210</v>
      </c>
      <c r="G71" s="151">
        <f t="shared" si="3"/>
        <v>168000</v>
      </c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</row>
    <row r="72" spans="1:255" s="19" customFormat="1" ht="12.75" customHeight="1" x14ac:dyDescent="0.25">
      <c r="A72" s="46"/>
      <c r="B72" s="149" t="s">
        <v>102</v>
      </c>
      <c r="C72" s="156" t="s">
        <v>101</v>
      </c>
      <c r="D72" s="151">
        <v>3</v>
      </c>
      <c r="E72" s="157" t="s">
        <v>103</v>
      </c>
      <c r="F72" s="153">
        <v>182513</v>
      </c>
      <c r="G72" s="151">
        <f>(D72*F72)</f>
        <v>547539</v>
      </c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</row>
    <row r="73" spans="1:255" s="19" customFormat="1" ht="13.5" customHeight="1" x14ac:dyDescent="0.25">
      <c r="A73" s="17"/>
      <c r="B73" s="53" t="s">
        <v>104</v>
      </c>
      <c r="C73" s="103"/>
      <c r="D73" s="103"/>
      <c r="E73" s="103"/>
      <c r="F73" s="103"/>
      <c r="G73" s="98">
        <f>SUM(G70:G72)</f>
        <v>731294</v>
      </c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</row>
    <row r="74" spans="1:255" s="19" customFormat="1" ht="12" customHeight="1" x14ac:dyDescent="0.25">
      <c r="A74" s="20"/>
      <c r="B74" s="54"/>
      <c r="C74" s="54"/>
      <c r="D74" s="54"/>
      <c r="E74" s="54"/>
      <c r="F74" s="55"/>
      <c r="G74" s="55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</row>
    <row r="75" spans="1:255" s="19" customFormat="1" ht="12" customHeight="1" x14ac:dyDescent="0.25">
      <c r="A75" s="46"/>
      <c r="B75" s="56" t="s">
        <v>105</v>
      </c>
      <c r="C75" s="57"/>
      <c r="D75" s="57"/>
      <c r="E75" s="57"/>
      <c r="F75" s="57"/>
      <c r="G75" s="94">
        <f>G27+G40+G66+G73</f>
        <v>13019660.100000001</v>
      </c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</row>
    <row r="76" spans="1:255" s="19" customFormat="1" ht="12" customHeight="1" x14ac:dyDescent="0.25">
      <c r="A76" s="46"/>
      <c r="B76" s="58" t="s">
        <v>106</v>
      </c>
      <c r="C76" s="59"/>
      <c r="D76" s="59"/>
      <c r="E76" s="59"/>
      <c r="F76" s="59"/>
      <c r="G76" s="95">
        <f>G75*0.05</f>
        <v>650983.00500000012</v>
      </c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</row>
    <row r="77" spans="1:255" s="19" customFormat="1" ht="12" customHeight="1" x14ac:dyDescent="0.25">
      <c r="A77" s="46"/>
      <c r="B77" s="60" t="s">
        <v>107</v>
      </c>
      <c r="C77" s="61"/>
      <c r="D77" s="61"/>
      <c r="E77" s="61"/>
      <c r="F77" s="61"/>
      <c r="G77" s="96">
        <f>G76+G75</f>
        <v>13670643.105000002</v>
      </c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</row>
    <row r="78" spans="1:255" s="19" customFormat="1" ht="12" customHeight="1" x14ac:dyDescent="0.25">
      <c r="A78" s="46"/>
      <c r="B78" s="58" t="s">
        <v>108</v>
      </c>
      <c r="C78" s="59"/>
      <c r="D78" s="59"/>
      <c r="E78" s="59"/>
      <c r="F78" s="59"/>
      <c r="G78" s="95">
        <f>G12</f>
        <v>15000000</v>
      </c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</row>
    <row r="79" spans="1:255" s="19" customFormat="1" ht="12" customHeight="1" x14ac:dyDescent="0.25">
      <c r="A79" s="46"/>
      <c r="B79" s="62" t="s">
        <v>109</v>
      </c>
      <c r="C79" s="63"/>
      <c r="D79" s="63"/>
      <c r="E79" s="63"/>
      <c r="F79" s="63"/>
      <c r="G79" s="97">
        <f>G78-G77</f>
        <v>1329356.8949999977</v>
      </c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</row>
    <row r="80" spans="1:255" s="19" customFormat="1" ht="12" customHeight="1" x14ac:dyDescent="0.25">
      <c r="A80" s="46"/>
      <c r="B80" s="64" t="s">
        <v>110</v>
      </c>
      <c r="C80" s="65"/>
      <c r="D80" s="65"/>
      <c r="E80" s="65"/>
      <c r="F80" s="65"/>
      <c r="G80" s="66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</row>
    <row r="81" spans="1:255" s="19" customFormat="1" ht="12.75" customHeight="1" thickBot="1" x14ac:dyDescent="0.3">
      <c r="A81" s="46"/>
      <c r="B81" s="67"/>
      <c r="C81" s="65"/>
      <c r="D81" s="65"/>
      <c r="E81" s="65"/>
      <c r="F81" s="65"/>
      <c r="G81" s="66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</row>
    <row r="82" spans="1:255" s="19" customFormat="1" ht="12" customHeight="1" x14ac:dyDescent="0.25">
      <c r="A82" s="46"/>
      <c r="B82" s="68" t="s">
        <v>111</v>
      </c>
      <c r="C82" s="69"/>
      <c r="D82" s="69"/>
      <c r="E82" s="69"/>
      <c r="F82" s="70"/>
      <c r="G82" s="66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</row>
    <row r="83" spans="1:255" s="19" customFormat="1" ht="12" customHeight="1" x14ac:dyDescent="0.25">
      <c r="A83" s="46"/>
      <c r="B83" s="13" t="s">
        <v>112</v>
      </c>
      <c r="C83" s="67"/>
      <c r="D83" s="67"/>
      <c r="E83" s="67"/>
      <c r="F83" s="71"/>
      <c r="G83" s="66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</row>
    <row r="84" spans="1:255" s="19" customFormat="1" ht="12" customHeight="1" x14ac:dyDescent="0.25">
      <c r="A84" s="46"/>
      <c r="B84" s="13" t="s">
        <v>113</v>
      </c>
      <c r="C84" s="67"/>
      <c r="D84" s="67"/>
      <c r="E84" s="67"/>
      <c r="F84" s="71"/>
      <c r="G84" s="66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</row>
    <row r="85" spans="1:255" s="19" customFormat="1" ht="12" customHeight="1" x14ac:dyDescent="0.25">
      <c r="A85" s="46"/>
      <c r="B85" s="13" t="s">
        <v>114</v>
      </c>
      <c r="C85" s="67"/>
      <c r="D85" s="67"/>
      <c r="E85" s="67"/>
      <c r="F85" s="71"/>
      <c r="G85" s="66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</row>
    <row r="86" spans="1:255" s="19" customFormat="1" ht="12" customHeight="1" x14ac:dyDescent="0.25">
      <c r="A86" s="46"/>
      <c r="B86" s="13" t="s">
        <v>115</v>
      </c>
      <c r="C86" s="67"/>
      <c r="D86" s="67"/>
      <c r="E86" s="67"/>
      <c r="F86" s="71"/>
      <c r="G86" s="66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</row>
    <row r="87" spans="1:255" s="19" customFormat="1" ht="12" customHeight="1" x14ac:dyDescent="0.25">
      <c r="A87" s="46"/>
      <c r="B87" s="13" t="s">
        <v>116</v>
      </c>
      <c r="C87" s="67"/>
      <c r="D87" s="67"/>
      <c r="E87" s="67"/>
      <c r="F87" s="71"/>
      <c r="G87" s="66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</row>
    <row r="88" spans="1:255" s="19" customFormat="1" ht="12.75" customHeight="1" thickBot="1" x14ac:dyDescent="0.3">
      <c r="A88" s="46"/>
      <c r="B88" s="14" t="s">
        <v>117</v>
      </c>
      <c r="C88" s="72"/>
      <c r="D88" s="72"/>
      <c r="E88" s="72"/>
      <c r="F88" s="73"/>
      <c r="G88" s="66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</row>
    <row r="89" spans="1:255" s="19" customFormat="1" ht="12.75" customHeight="1" x14ac:dyDescent="0.25">
      <c r="A89" s="46"/>
      <c r="B89" s="67"/>
      <c r="C89" s="67"/>
      <c r="D89" s="67"/>
      <c r="E89" s="67"/>
      <c r="F89" s="67"/>
      <c r="G89" s="66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  <c r="X89" s="18"/>
      <c r="Y89" s="18"/>
      <c r="Z89" s="18"/>
      <c r="AA89" s="18"/>
      <c r="AB89" s="18"/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  <c r="DI89" s="18"/>
      <c r="DJ89" s="18"/>
      <c r="DK89" s="18"/>
      <c r="DL89" s="18"/>
      <c r="DM89" s="18"/>
      <c r="DN89" s="18"/>
      <c r="DO89" s="18"/>
      <c r="DP89" s="18"/>
      <c r="DQ89" s="18"/>
      <c r="DR89" s="18"/>
      <c r="DS89" s="18"/>
      <c r="DT89" s="18"/>
      <c r="DU89" s="18"/>
      <c r="DV89" s="18"/>
      <c r="DW89" s="18"/>
      <c r="DX89" s="18"/>
      <c r="DY89" s="18"/>
      <c r="DZ89" s="18"/>
      <c r="EA89" s="18"/>
      <c r="EB89" s="18"/>
      <c r="EC89" s="18"/>
      <c r="ED89" s="18"/>
      <c r="EE89" s="18"/>
      <c r="EF89" s="18"/>
      <c r="EG89" s="18"/>
      <c r="EH89" s="18"/>
      <c r="EI89" s="18"/>
      <c r="EJ89" s="18"/>
      <c r="EK89" s="18"/>
      <c r="EL89" s="18"/>
      <c r="EM89" s="18"/>
      <c r="EN89" s="18"/>
      <c r="EO89" s="18"/>
      <c r="EP89" s="18"/>
      <c r="EQ89" s="18"/>
      <c r="ER89" s="18"/>
      <c r="ES89" s="18"/>
      <c r="ET89" s="18"/>
      <c r="EU89" s="18"/>
      <c r="EV89" s="18"/>
      <c r="EW89" s="18"/>
      <c r="EX89" s="18"/>
      <c r="EY89" s="18"/>
      <c r="EZ89" s="18"/>
      <c r="FA89" s="18"/>
      <c r="FB89" s="18"/>
      <c r="FC89" s="18"/>
      <c r="FD89" s="18"/>
      <c r="FE89" s="18"/>
      <c r="FF89" s="18"/>
      <c r="FG89" s="18"/>
      <c r="FH89" s="18"/>
      <c r="FI89" s="18"/>
      <c r="FJ89" s="18"/>
      <c r="FK89" s="18"/>
      <c r="FL89" s="18"/>
      <c r="FM89" s="18"/>
      <c r="FN89" s="18"/>
      <c r="FO89" s="18"/>
      <c r="FP89" s="18"/>
      <c r="FQ89" s="18"/>
      <c r="FR89" s="18"/>
      <c r="FS89" s="18"/>
      <c r="FT89" s="18"/>
      <c r="FU89" s="18"/>
      <c r="FV89" s="18"/>
      <c r="FW89" s="18"/>
      <c r="FX89" s="18"/>
      <c r="FY89" s="18"/>
      <c r="FZ89" s="18"/>
      <c r="GA89" s="18"/>
      <c r="GB89" s="18"/>
      <c r="GC89" s="18"/>
      <c r="GD89" s="18"/>
      <c r="GE89" s="18"/>
      <c r="GF89" s="18"/>
      <c r="GG89" s="18"/>
      <c r="GH89" s="18"/>
      <c r="GI89" s="18"/>
      <c r="GJ89" s="18"/>
      <c r="GK89" s="18"/>
      <c r="GL89" s="18"/>
      <c r="GM89" s="18"/>
      <c r="GN89" s="18"/>
      <c r="GO89" s="18"/>
      <c r="GP89" s="18"/>
      <c r="GQ89" s="18"/>
      <c r="GR89" s="18"/>
      <c r="GS89" s="18"/>
      <c r="GT89" s="18"/>
      <c r="GU89" s="18"/>
      <c r="GV89" s="18"/>
      <c r="GW89" s="18"/>
      <c r="GX89" s="18"/>
      <c r="GY89" s="18"/>
      <c r="GZ89" s="18"/>
      <c r="HA89" s="18"/>
      <c r="HB89" s="18"/>
      <c r="HC89" s="18"/>
      <c r="HD89" s="18"/>
      <c r="HE89" s="18"/>
      <c r="HF89" s="18"/>
      <c r="HG89" s="18"/>
      <c r="HH89" s="18"/>
      <c r="HI89" s="18"/>
      <c r="HJ89" s="18"/>
      <c r="HK89" s="18"/>
      <c r="HL89" s="18"/>
      <c r="HM89" s="18"/>
      <c r="HN89" s="18"/>
      <c r="HO89" s="18"/>
      <c r="HP89" s="18"/>
      <c r="HQ89" s="18"/>
      <c r="HR89" s="18"/>
      <c r="HS89" s="18"/>
      <c r="HT89" s="18"/>
      <c r="HU89" s="18"/>
      <c r="HV89" s="18"/>
      <c r="HW89" s="18"/>
      <c r="HX89" s="18"/>
      <c r="HY89" s="18"/>
      <c r="HZ89" s="18"/>
      <c r="IA89" s="18"/>
      <c r="IB89" s="18"/>
      <c r="IC89" s="18"/>
      <c r="ID89" s="18"/>
      <c r="IE89" s="18"/>
      <c r="IF89" s="18"/>
      <c r="IG89" s="18"/>
      <c r="IH89" s="18"/>
      <c r="II89" s="18"/>
      <c r="IJ89" s="18"/>
      <c r="IK89" s="18"/>
      <c r="IL89" s="18"/>
      <c r="IM89" s="18"/>
      <c r="IN89" s="18"/>
      <c r="IO89" s="18"/>
      <c r="IP89" s="18"/>
      <c r="IQ89" s="18"/>
      <c r="IR89" s="18"/>
      <c r="IS89" s="18"/>
      <c r="IT89" s="18"/>
      <c r="IU89" s="18"/>
    </row>
    <row r="90" spans="1:255" s="19" customFormat="1" ht="15" customHeight="1" thickBot="1" x14ac:dyDescent="0.3">
      <c r="A90" s="46"/>
      <c r="B90" s="167" t="s">
        <v>118</v>
      </c>
      <c r="C90" s="168"/>
      <c r="D90" s="74"/>
      <c r="E90" s="75"/>
      <c r="F90" s="75"/>
      <c r="G90" s="66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  <c r="DI90" s="18"/>
      <c r="DJ90" s="18"/>
      <c r="DK90" s="18"/>
      <c r="DL90" s="18"/>
      <c r="DM90" s="18"/>
      <c r="DN90" s="18"/>
      <c r="DO90" s="18"/>
      <c r="DP90" s="18"/>
      <c r="DQ90" s="18"/>
      <c r="DR90" s="18"/>
      <c r="DS90" s="18"/>
      <c r="DT90" s="18"/>
      <c r="DU90" s="18"/>
      <c r="DV90" s="18"/>
      <c r="DW90" s="18"/>
      <c r="DX90" s="18"/>
      <c r="DY90" s="18"/>
      <c r="DZ90" s="18"/>
      <c r="EA90" s="18"/>
      <c r="EB90" s="18"/>
      <c r="EC90" s="18"/>
      <c r="ED90" s="18"/>
      <c r="EE90" s="18"/>
      <c r="EF90" s="18"/>
      <c r="EG90" s="18"/>
      <c r="EH90" s="18"/>
      <c r="EI90" s="18"/>
      <c r="EJ90" s="18"/>
      <c r="EK90" s="18"/>
      <c r="EL90" s="18"/>
      <c r="EM90" s="18"/>
      <c r="EN90" s="18"/>
      <c r="EO90" s="18"/>
      <c r="EP90" s="18"/>
      <c r="EQ90" s="18"/>
      <c r="ER90" s="18"/>
      <c r="ES90" s="18"/>
      <c r="ET90" s="18"/>
      <c r="EU90" s="18"/>
      <c r="EV90" s="18"/>
      <c r="EW90" s="18"/>
      <c r="EX90" s="18"/>
      <c r="EY90" s="18"/>
      <c r="EZ90" s="18"/>
      <c r="FA90" s="18"/>
      <c r="FB90" s="18"/>
      <c r="FC90" s="18"/>
      <c r="FD90" s="18"/>
      <c r="FE90" s="18"/>
      <c r="FF90" s="18"/>
      <c r="FG90" s="18"/>
      <c r="FH90" s="18"/>
      <c r="FI90" s="18"/>
      <c r="FJ90" s="18"/>
      <c r="FK90" s="18"/>
      <c r="FL90" s="18"/>
      <c r="FM90" s="18"/>
      <c r="FN90" s="18"/>
      <c r="FO90" s="18"/>
      <c r="FP90" s="18"/>
      <c r="FQ90" s="18"/>
      <c r="FR90" s="18"/>
      <c r="FS90" s="18"/>
      <c r="FT90" s="18"/>
      <c r="FU90" s="18"/>
      <c r="FV90" s="18"/>
      <c r="FW90" s="18"/>
      <c r="FX90" s="18"/>
      <c r="FY90" s="18"/>
      <c r="FZ90" s="18"/>
      <c r="GA90" s="18"/>
      <c r="GB90" s="18"/>
      <c r="GC90" s="18"/>
      <c r="GD90" s="18"/>
      <c r="GE90" s="18"/>
      <c r="GF90" s="18"/>
      <c r="GG90" s="18"/>
      <c r="GH90" s="18"/>
      <c r="GI90" s="18"/>
      <c r="GJ90" s="18"/>
      <c r="GK90" s="18"/>
      <c r="GL90" s="18"/>
      <c r="GM90" s="18"/>
      <c r="GN90" s="18"/>
      <c r="GO90" s="18"/>
      <c r="GP90" s="18"/>
      <c r="GQ90" s="18"/>
      <c r="GR90" s="18"/>
      <c r="GS90" s="18"/>
      <c r="GT90" s="18"/>
      <c r="GU90" s="18"/>
      <c r="GV90" s="18"/>
      <c r="GW90" s="18"/>
      <c r="GX90" s="18"/>
      <c r="GY90" s="18"/>
      <c r="GZ90" s="18"/>
      <c r="HA90" s="18"/>
      <c r="HB90" s="18"/>
      <c r="HC90" s="18"/>
      <c r="HD90" s="18"/>
      <c r="HE90" s="18"/>
      <c r="HF90" s="18"/>
      <c r="HG90" s="18"/>
      <c r="HH90" s="18"/>
      <c r="HI90" s="18"/>
      <c r="HJ90" s="18"/>
      <c r="HK90" s="18"/>
      <c r="HL90" s="18"/>
      <c r="HM90" s="18"/>
      <c r="HN90" s="18"/>
      <c r="HO90" s="18"/>
      <c r="HP90" s="18"/>
      <c r="HQ90" s="18"/>
      <c r="HR90" s="18"/>
      <c r="HS90" s="18"/>
      <c r="HT90" s="18"/>
      <c r="HU90" s="18"/>
      <c r="HV90" s="18"/>
      <c r="HW90" s="18"/>
      <c r="HX90" s="18"/>
      <c r="HY90" s="18"/>
      <c r="HZ90" s="18"/>
      <c r="IA90" s="18"/>
      <c r="IB90" s="18"/>
      <c r="IC90" s="18"/>
      <c r="ID90" s="18"/>
      <c r="IE90" s="18"/>
      <c r="IF90" s="18"/>
      <c r="IG90" s="18"/>
      <c r="IH90" s="18"/>
      <c r="II90" s="18"/>
      <c r="IJ90" s="18"/>
      <c r="IK90" s="18"/>
      <c r="IL90" s="18"/>
      <c r="IM90" s="18"/>
      <c r="IN90" s="18"/>
      <c r="IO90" s="18"/>
      <c r="IP90" s="18"/>
      <c r="IQ90" s="18"/>
      <c r="IR90" s="18"/>
      <c r="IS90" s="18"/>
      <c r="IT90" s="18"/>
      <c r="IU90" s="18"/>
    </row>
    <row r="91" spans="1:255" s="19" customFormat="1" ht="12" customHeight="1" x14ac:dyDescent="0.25">
      <c r="A91" s="46"/>
      <c r="B91" s="76" t="s">
        <v>96</v>
      </c>
      <c r="C91" s="116" t="s">
        <v>119</v>
      </c>
      <c r="D91" s="117" t="s">
        <v>120</v>
      </c>
      <c r="E91" s="75"/>
      <c r="F91" s="75"/>
      <c r="G91" s="66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  <c r="DI91" s="18"/>
      <c r="DJ91" s="18"/>
      <c r="DK91" s="18"/>
      <c r="DL91" s="18"/>
      <c r="DM91" s="18"/>
      <c r="DN91" s="18"/>
      <c r="DO91" s="18"/>
      <c r="DP91" s="18"/>
      <c r="DQ91" s="18"/>
      <c r="DR91" s="18"/>
      <c r="DS91" s="18"/>
      <c r="DT91" s="18"/>
      <c r="DU91" s="18"/>
      <c r="DV91" s="18"/>
      <c r="DW91" s="18"/>
      <c r="DX91" s="18"/>
      <c r="DY91" s="18"/>
      <c r="DZ91" s="18"/>
      <c r="EA91" s="18"/>
      <c r="EB91" s="18"/>
      <c r="EC91" s="18"/>
      <c r="ED91" s="18"/>
      <c r="EE91" s="18"/>
      <c r="EF91" s="18"/>
      <c r="EG91" s="18"/>
      <c r="EH91" s="18"/>
      <c r="EI91" s="18"/>
      <c r="EJ91" s="18"/>
      <c r="EK91" s="18"/>
      <c r="EL91" s="18"/>
      <c r="EM91" s="18"/>
      <c r="EN91" s="18"/>
      <c r="EO91" s="18"/>
      <c r="EP91" s="18"/>
      <c r="EQ91" s="18"/>
      <c r="ER91" s="18"/>
      <c r="ES91" s="18"/>
      <c r="ET91" s="18"/>
      <c r="EU91" s="18"/>
      <c r="EV91" s="18"/>
      <c r="EW91" s="18"/>
      <c r="EX91" s="18"/>
      <c r="EY91" s="18"/>
      <c r="EZ91" s="18"/>
      <c r="FA91" s="18"/>
      <c r="FB91" s="18"/>
      <c r="FC91" s="18"/>
      <c r="FD91" s="18"/>
      <c r="FE91" s="18"/>
      <c r="FF91" s="18"/>
      <c r="FG91" s="18"/>
      <c r="FH91" s="18"/>
      <c r="FI91" s="18"/>
      <c r="FJ91" s="18"/>
      <c r="FK91" s="18"/>
      <c r="FL91" s="18"/>
      <c r="FM91" s="18"/>
      <c r="FN91" s="18"/>
      <c r="FO91" s="18"/>
      <c r="FP91" s="18"/>
      <c r="FQ91" s="18"/>
      <c r="FR91" s="18"/>
      <c r="FS91" s="18"/>
      <c r="FT91" s="18"/>
      <c r="FU91" s="18"/>
      <c r="FV91" s="18"/>
      <c r="FW91" s="18"/>
      <c r="FX91" s="18"/>
      <c r="FY91" s="18"/>
      <c r="FZ91" s="18"/>
      <c r="GA91" s="18"/>
      <c r="GB91" s="18"/>
      <c r="GC91" s="18"/>
      <c r="GD91" s="18"/>
      <c r="GE91" s="18"/>
      <c r="GF91" s="18"/>
      <c r="GG91" s="18"/>
      <c r="GH91" s="18"/>
      <c r="GI91" s="18"/>
      <c r="GJ91" s="18"/>
      <c r="GK91" s="18"/>
      <c r="GL91" s="18"/>
      <c r="GM91" s="18"/>
      <c r="GN91" s="18"/>
      <c r="GO91" s="18"/>
      <c r="GP91" s="18"/>
      <c r="GQ91" s="18"/>
      <c r="GR91" s="18"/>
      <c r="GS91" s="18"/>
      <c r="GT91" s="18"/>
      <c r="GU91" s="18"/>
      <c r="GV91" s="18"/>
      <c r="GW91" s="18"/>
      <c r="GX91" s="18"/>
      <c r="GY91" s="18"/>
      <c r="GZ91" s="18"/>
      <c r="HA91" s="18"/>
      <c r="HB91" s="18"/>
      <c r="HC91" s="18"/>
      <c r="HD91" s="18"/>
      <c r="HE91" s="18"/>
      <c r="HF91" s="18"/>
      <c r="HG91" s="18"/>
      <c r="HH91" s="18"/>
      <c r="HI91" s="18"/>
      <c r="HJ91" s="18"/>
      <c r="HK91" s="18"/>
      <c r="HL91" s="18"/>
      <c r="HM91" s="18"/>
      <c r="HN91" s="18"/>
      <c r="HO91" s="18"/>
      <c r="HP91" s="18"/>
      <c r="HQ91" s="18"/>
      <c r="HR91" s="18"/>
      <c r="HS91" s="18"/>
      <c r="HT91" s="18"/>
      <c r="HU91" s="18"/>
      <c r="HV91" s="18"/>
      <c r="HW91" s="18"/>
      <c r="HX91" s="18"/>
      <c r="HY91" s="18"/>
      <c r="HZ91" s="18"/>
      <c r="IA91" s="18"/>
      <c r="IB91" s="18"/>
      <c r="IC91" s="18"/>
      <c r="ID91" s="18"/>
      <c r="IE91" s="18"/>
      <c r="IF91" s="18"/>
      <c r="IG91" s="18"/>
      <c r="IH91" s="18"/>
      <c r="II91" s="18"/>
      <c r="IJ91" s="18"/>
      <c r="IK91" s="18"/>
      <c r="IL91" s="18"/>
      <c r="IM91" s="18"/>
      <c r="IN91" s="18"/>
      <c r="IO91" s="18"/>
      <c r="IP91" s="18"/>
      <c r="IQ91" s="18"/>
      <c r="IR91" s="18"/>
      <c r="IS91" s="18"/>
      <c r="IT91" s="18"/>
      <c r="IU91" s="18"/>
    </row>
    <row r="92" spans="1:255" s="19" customFormat="1" ht="12" customHeight="1" x14ac:dyDescent="0.25">
      <c r="A92" s="46"/>
      <c r="B92" s="77" t="s">
        <v>121</v>
      </c>
      <c r="C92" s="112">
        <f>G27</f>
        <v>3960000</v>
      </c>
      <c r="D92" s="113">
        <f>(C92/C98)</f>
        <v>0.28967181496762506</v>
      </c>
      <c r="E92" s="75"/>
      <c r="F92" s="75"/>
      <c r="G92" s="66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  <c r="DI92" s="18"/>
      <c r="DJ92" s="18"/>
      <c r="DK92" s="18"/>
      <c r="DL92" s="18"/>
      <c r="DM92" s="18"/>
      <c r="DN92" s="18"/>
      <c r="DO92" s="18"/>
      <c r="DP92" s="18"/>
      <c r="DQ92" s="18"/>
      <c r="DR92" s="18"/>
      <c r="DS92" s="18"/>
      <c r="DT92" s="18"/>
      <c r="DU92" s="18"/>
      <c r="DV92" s="18"/>
      <c r="DW92" s="18"/>
      <c r="DX92" s="18"/>
      <c r="DY92" s="18"/>
      <c r="DZ92" s="18"/>
      <c r="EA92" s="18"/>
      <c r="EB92" s="18"/>
      <c r="EC92" s="18"/>
      <c r="ED92" s="18"/>
      <c r="EE92" s="18"/>
      <c r="EF92" s="18"/>
      <c r="EG92" s="18"/>
      <c r="EH92" s="18"/>
      <c r="EI92" s="18"/>
      <c r="EJ92" s="18"/>
      <c r="EK92" s="18"/>
      <c r="EL92" s="18"/>
      <c r="EM92" s="18"/>
      <c r="EN92" s="18"/>
      <c r="EO92" s="18"/>
      <c r="EP92" s="18"/>
      <c r="EQ92" s="18"/>
      <c r="ER92" s="18"/>
      <c r="ES92" s="18"/>
      <c r="ET92" s="18"/>
      <c r="EU92" s="18"/>
      <c r="EV92" s="18"/>
      <c r="EW92" s="18"/>
      <c r="EX92" s="18"/>
      <c r="EY92" s="18"/>
      <c r="EZ92" s="18"/>
      <c r="FA92" s="18"/>
      <c r="FB92" s="18"/>
      <c r="FC92" s="18"/>
      <c r="FD92" s="18"/>
      <c r="FE92" s="18"/>
      <c r="FF92" s="18"/>
      <c r="FG92" s="18"/>
      <c r="FH92" s="18"/>
      <c r="FI92" s="18"/>
      <c r="FJ92" s="18"/>
      <c r="FK92" s="18"/>
      <c r="FL92" s="18"/>
      <c r="FM92" s="18"/>
      <c r="FN92" s="18"/>
      <c r="FO92" s="18"/>
      <c r="FP92" s="18"/>
      <c r="FQ92" s="18"/>
      <c r="FR92" s="18"/>
      <c r="FS92" s="18"/>
      <c r="FT92" s="18"/>
      <c r="FU92" s="18"/>
      <c r="FV92" s="18"/>
      <c r="FW92" s="18"/>
      <c r="FX92" s="18"/>
      <c r="FY92" s="18"/>
      <c r="FZ92" s="18"/>
      <c r="GA92" s="18"/>
      <c r="GB92" s="18"/>
      <c r="GC92" s="18"/>
      <c r="GD92" s="18"/>
      <c r="GE92" s="18"/>
      <c r="GF92" s="18"/>
      <c r="GG92" s="18"/>
      <c r="GH92" s="18"/>
      <c r="GI92" s="18"/>
      <c r="GJ92" s="18"/>
      <c r="GK92" s="18"/>
      <c r="GL92" s="18"/>
      <c r="GM92" s="18"/>
      <c r="GN92" s="18"/>
      <c r="GO92" s="18"/>
      <c r="GP92" s="18"/>
      <c r="GQ92" s="18"/>
      <c r="GR92" s="18"/>
      <c r="GS92" s="18"/>
      <c r="GT92" s="18"/>
      <c r="GU92" s="18"/>
      <c r="GV92" s="18"/>
      <c r="GW92" s="18"/>
      <c r="GX92" s="18"/>
      <c r="GY92" s="18"/>
      <c r="GZ92" s="18"/>
      <c r="HA92" s="18"/>
      <c r="HB92" s="18"/>
      <c r="HC92" s="18"/>
      <c r="HD92" s="18"/>
      <c r="HE92" s="18"/>
      <c r="HF92" s="18"/>
      <c r="HG92" s="18"/>
      <c r="HH92" s="18"/>
      <c r="HI92" s="18"/>
      <c r="HJ92" s="18"/>
      <c r="HK92" s="18"/>
      <c r="HL92" s="18"/>
      <c r="HM92" s="18"/>
      <c r="HN92" s="18"/>
      <c r="HO92" s="18"/>
      <c r="HP92" s="18"/>
      <c r="HQ92" s="18"/>
      <c r="HR92" s="18"/>
      <c r="HS92" s="18"/>
      <c r="HT92" s="18"/>
      <c r="HU92" s="18"/>
      <c r="HV92" s="18"/>
      <c r="HW92" s="18"/>
      <c r="HX92" s="18"/>
      <c r="HY92" s="18"/>
      <c r="HZ92" s="18"/>
      <c r="IA92" s="18"/>
      <c r="IB92" s="18"/>
      <c r="IC92" s="18"/>
      <c r="ID92" s="18"/>
      <c r="IE92" s="18"/>
      <c r="IF92" s="18"/>
      <c r="IG92" s="18"/>
      <c r="IH92" s="18"/>
      <c r="II92" s="18"/>
      <c r="IJ92" s="18"/>
      <c r="IK92" s="18"/>
      <c r="IL92" s="18"/>
      <c r="IM92" s="18"/>
      <c r="IN92" s="18"/>
      <c r="IO92" s="18"/>
      <c r="IP92" s="18"/>
      <c r="IQ92" s="18"/>
      <c r="IR92" s="18"/>
      <c r="IS92" s="18"/>
      <c r="IT92" s="18"/>
      <c r="IU92" s="18"/>
    </row>
    <row r="93" spans="1:255" s="19" customFormat="1" ht="12" customHeight="1" x14ac:dyDescent="0.25">
      <c r="A93" s="46"/>
      <c r="B93" s="77" t="s">
        <v>122</v>
      </c>
      <c r="C93" s="114">
        <v>0</v>
      </c>
      <c r="D93" s="113">
        <v>0</v>
      </c>
      <c r="E93" s="75"/>
      <c r="F93" s="75"/>
      <c r="G93" s="66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  <c r="DI93" s="18"/>
      <c r="DJ93" s="18"/>
      <c r="DK93" s="18"/>
      <c r="DL93" s="18"/>
      <c r="DM93" s="18"/>
      <c r="DN93" s="18"/>
      <c r="DO93" s="18"/>
      <c r="DP93" s="18"/>
      <c r="DQ93" s="18"/>
      <c r="DR93" s="18"/>
      <c r="DS93" s="18"/>
      <c r="DT93" s="18"/>
      <c r="DU93" s="18"/>
      <c r="DV93" s="18"/>
      <c r="DW93" s="18"/>
      <c r="DX93" s="18"/>
      <c r="DY93" s="18"/>
      <c r="DZ93" s="18"/>
      <c r="EA93" s="18"/>
      <c r="EB93" s="18"/>
      <c r="EC93" s="18"/>
      <c r="ED93" s="18"/>
      <c r="EE93" s="18"/>
      <c r="EF93" s="18"/>
      <c r="EG93" s="18"/>
      <c r="EH93" s="18"/>
      <c r="EI93" s="18"/>
      <c r="EJ93" s="18"/>
      <c r="EK93" s="18"/>
      <c r="EL93" s="18"/>
      <c r="EM93" s="18"/>
      <c r="EN93" s="18"/>
      <c r="EO93" s="18"/>
      <c r="EP93" s="18"/>
      <c r="EQ93" s="18"/>
      <c r="ER93" s="18"/>
      <c r="ES93" s="18"/>
      <c r="ET93" s="18"/>
      <c r="EU93" s="18"/>
      <c r="EV93" s="18"/>
      <c r="EW93" s="18"/>
      <c r="EX93" s="18"/>
      <c r="EY93" s="18"/>
      <c r="EZ93" s="18"/>
      <c r="FA93" s="18"/>
      <c r="FB93" s="18"/>
      <c r="FC93" s="18"/>
      <c r="FD93" s="18"/>
      <c r="FE93" s="18"/>
      <c r="FF93" s="18"/>
      <c r="FG93" s="18"/>
      <c r="FH93" s="18"/>
      <c r="FI93" s="18"/>
      <c r="FJ93" s="18"/>
      <c r="FK93" s="18"/>
      <c r="FL93" s="18"/>
      <c r="FM93" s="18"/>
      <c r="FN93" s="18"/>
      <c r="FO93" s="18"/>
      <c r="FP93" s="18"/>
      <c r="FQ93" s="18"/>
      <c r="FR93" s="18"/>
      <c r="FS93" s="18"/>
      <c r="FT93" s="18"/>
      <c r="FU93" s="18"/>
      <c r="FV93" s="18"/>
      <c r="FW93" s="18"/>
      <c r="FX93" s="18"/>
      <c r="FY93" s="18"/>
      <c r="FZ93" s="18"/>
      <c r="GA93" s="18"/>
      <c r="GB93" s="18"/>
      <c r="GC93" s="18"/>
      <c r="GD93" s="18"/>
      <c r="GE93" s="18"/>
      <c r="GF93" s="18"/>
      <c r="GG93" s="18"/>
      <c r="GH93" s="18"/>
      <c r="GI93" s="18"/>
      <c r="GJ93" s="18"/>
      <c r="GK93" s="18"/>
      <c r="GL93" s="18"/>
      <c r="GM93" s="18"/>
      <c r="GN93" s="18"/>
      <c r="GO93" s="18"/>
      <c r="GP93" s="18"/>
      <c r="GQ93" s="18"/>
      <c r="GR93" s="18"/>
      <c r="GS93" s="18"/>
      <c r="GT93" s="18"/>
      <c r="GU93" s="18"/>
      <c r="GV93" s="18"/>
      <c r="GW93" s="18"/>
      <c r="GX93" s="18"/>
      <c r="GY93" s="18"/>
      <c r="GZ93" s="18"/>
      <c r="HA93" s="18"/>
      <c r="HB93" s="18"/>
      <c r="HC93" s="18"/>
      <c r="HD93" s="18"/>
      <c r="HE93" s="18"/>
      <c r="HF93" s="18"/>
      <c r="HG93" s="18"/>
      <c r="HH93" s="18"/>
      <c r="HI93" s="18"/>
      <c r="HJ93" s="18"/>
      <c r="HK93" s="18"/>
      <c r="HL93" s="18"/>
      <c r="HM93" s="18"/>
      <c r="HN93" s="18"/>
      <c r="HO93" s="18"/>
      <c r="HP93" s="18"/>
      <c r="HQ93" s="18"/>
      <c r="HR93" s="18"/>
      <c r="HS93" s="18"/>
      <c r="HT93" s="18"/>
      <c r="HU93" s="18"/>
      <c r="HV93" s="18"/>
      <c r="HW93" s="18"/>
      <c r="HX93" s="18"/>
      <c r="HY93" s="18"/>
      <c r="HZ93" s="18"/>
      <c r="IA93" s="18"/>
      <c r="IB93" s="18"/>
      <c r="IC93" s="18"/>
      <c r="ID93" s="18"/>
      <c r="IE93" s="18"/>
      <c r="IF93" s="18"/>
      <c r="IG93" s="18"/>
      <c r="IH93" s="18"/>
      <c r="II93" s="18"/>
      <c r="IJ93" s="18"/>
      <c r="IK93" s="18"/>
      <c r="IL93" s="18"/>
      <c r="IM93" s="18"/>
      <c r="IN93" s="18"/>
      <c r="IO93" s="18"/>
      <c r="IP93" s="18"/>
      <c r="IQ93" s="18"/>
      <c r="IR93" s="18"/>
      <c r="IS93" s="18"/>
      <c r="IT93" s="18"/>
      <c r="IU93" s="18"/>
    </row>
    <row r="94" spans="1:255" s="19" customFormat="1" ht="12" customHeight="1" x14ac:dyDescent="0.25">
      <c r="A94" s="46"/>
      <c r="B94" s="77" t="s">
        <v>123</v>
      </c>
      <c r="C94" s="112">
        <f>G40</f>
        <v>800000</v>
      </c>
      <c r="D94" s="113">
        <f>(C94/C98)</f>
        <v>5.8519558579318197E-2</v>
      </c>
      <c r="E94" s="75"/>
      <c r="F94" s="75"/>
      <c r="G94" s="66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  <c r="DI94" s="18"/>
      <c r="DJ94" s="18"/>
      <c r="DK94" s="18"/>
      <c r="DL94" s="18"/>
      <c r="DM94" s="18"/>
      <c r="DN94" s="18"/>
      <c r="DO94" s="18"/>
      <c r="DP94" s="18"/>
      <c r="DQ94" s="18"/>
      <c r="DR94" s="18"/>
      <c r="DS94" s="18"/>
      <c r="DT94" s="18"/>
      <c r="DU94" s="18"/>
      <c r="DV94" s="18"/>
      <c r="DW94" s="18"/>
      <c r="DX94" s="18"/>
      <c r="DY94" s="18"/>
      <c r="DZ94" s="18"/>
      <c r="EA94" s="18"/>
      <c r="EB94" s="18"/>
      <c r="EC94" s="18"/>
      <c r="ED94" s="18"/>
      <c r="EE94" s="18"/>
      <c r="EF94" s="18"/>
      <c r="EG94" s="18"/>
      <c r="EH94" s="18"/>
      <c r="EI94" s="18"/>
      <c r="EJ94" s="18"/>
      <c r="EK94" s="18"/>
      <c r="EL94" s="18"/>
      <c r="EM94" s="18"/>
      <c r="EN94" s="18"/>
      <c r="EO94" s="18"/>
      <c r="EP94" s="18"/>
      <c r="EQ94" s="18"/>
      <c r="ER94" s="18"/>
      <c r="ES94" s="18"/>
      <c r="ET94" s="18"/>
      <c r="EU94" s="18"/>
      <c r="EV94" s="18"/>
      <c r="EW94" s="18"/>
      <c r="EX94" s="18"/>
      <c r="EY94" s="18"/>
      <c r="EZ94" s="18"/>
      <c r="FA94" s="18"/>
      <c r="FB94" s="18"/>
      <c r="FC94" s="18"/>
      <c r="FD94" s="18"/>
      <c r="FE94" s="18"/>
      <c r="FF94" s="18"/>
      <c r="FG94" s="18"/>
      <c r="FH94" s="18"/>
      <c r="FI94" s="18"/>
      <c r="FJ94" s="18"/>
      <c r="FK94" s="18"/>
      <c r="FL94" s="18"/>
      <c r="FM94" s="18"/>
      <c r="FN94" s="18"/>
      <c r="FO94" s="18"/>
      <c r="FP94" s="18"/>
      <c r="FQ94" s="18"/>
      <c r="FR94" s="18"/>
      <c r="FS94" s="18"/>
      <c r="FT94" s="18"/>
      <c r="FU94" s="18"/>
      <c r="FV94" s="18"/>
      <c r="FW94" s="18"/>
      <c r="FX94" s="18"/>
      <c r="FY94" s="18"/>
      <c r="FZ94" s="18"/>
      <c r="GA94" s="18"/>
      <c r="GB94" s="18"/>
      <c r="GC94" s="18"/>
      <c r="GD94" s="18"/>
      <c r="GE94" s="18"/>
      <c r="GF94" s="18"/>
      <c r="GG94" s="18"/>
      <c r="GH94" s="18"/>
      <c r="GI94" s="18"/>
      <c r="GJ94" s="18"/>
      <c r="GK94" s="18"/>
      <c r="GL94" s="18"/>
      <c r="GM94" s="18"/>
      <c r="GN94" s="18"/>
      <c r="GO94" s="18"/>
      <c r="GP94" s="18"/>
      <c r="GQ94" s="18"/>
      <c r="GR94" s="18"/>
      <c r="GS94" s="18"/>
      <c r="GT94" s="18"/>
      <c r="GU94" s="18"/>
      <c r="GV94" s="18"/>
      <c r="GW94" s="18"/>
      <c r="GX94" s="18"/>
      <c r="GY94" s="18"/>
      <c r="GZ94" s="18"/>
      <c r="HA94" s="18"/>
      <c r="HB94" s="18"/>
      <c r="HC94" s="18"/>
      <c r="HD94" s="18"/>
      <c r="HE94" s="18"/>
      <c r="HF94" s="18"/>
      <c r="HG94" s="18"/>
      <c r="HH94" s="18"/>
      <c r="HI94" s="18"/>
      <c r="HJ94" s="18"/>
      <c r="HK94" s="18"/>
      <c r="HL94" s="18"/>
      <c r="HM94" s="18"/>
      <c r="HN94" s="18"/>
      <c r="HO94" s="18"/>
      <c r="HP94" s="18"/>
      <c r="HQ94" s="18"/>
      <c r="HR94" s="18"/>
      <c r="HS94" s="18"/>
      <c r="HT94" s="18"/>
      <c r="HU94" s="18"/>
      <c r="HV94" s="18"/>
      <c r="HW94" s="18"/>
      <c r="HX94" s="18"/>
      <c r="HY94" s="18"/>
      <c r="HZ94" s="18"/>
      <c r="IA94" s="18"/>
      <c r="IB94" s="18"/>
      <c r="IC94" s="18"/>
      <c r="ID94" s="18"/>
      <c r="IE94" s="18"/>
      <c r="IF94" s="18"/>
      <c r="IG94" s="18"/>
      <c r="IH94" s="18"/>
      <c r="II94" s="18"/>
      <c r="IJ94" s="18"/>
      <c r="IK94" s="18"/>
      <c r="IL94" s="18"/>
      <c r="IM94" s="18"/>
      <c r="IN94" s="18"/>
      <c r="IO94" s="18"/>
      <c r="IP94" s="18"/>
      <c r="IQ94" s="18"/>
      <c r="IR94" s="18"/>
      <c r="IS94" s="18"/>
      <c r="IT94" s="18"/>
      <c r="IU94" s="18"/>
    </row>
    <row r="95" spans="1:255" s="19" customFormat="1" ht="12" customHeight="1" x14ac:dyDescent="0.25">
      <c r="A95" s="46"/>
      <c r="B95" s="77" t="s">
        <v>56</v>
      </c>
      <c r="C95" s="112">
        <f>G66</f>
        <v>7528366.1000000006</v>
      </c>
      <c r="D95" s="113">
        <f>(C95/C98)</f>
        <v>0.55069582624437907</v>
      </c>
      <c r="E95" s="75"/>
      <c r="F95" s="75"/>
      <c r="G95" s="66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  <c r="DI95" s="18"/>
      <c r="DJ95" s="18"/>
      <c r="DK95" s="18"/>
      <c r="DL95" s="18"/>
      <c r="DM95" s="18"/>
      <c r="DN95" s="18"/>
      <c r="DO95" s="18"/>
      <c r="DP95" s="18"/>
      <c r="DQ95" s="18"/>
      <c r="DR95" s="18"/>
      <c r="DS95" s="18"/>
      <c r="DT95" s="18"/>
      <c r="DU95" s="18"/>
      <c r="DV95" s="18"/>
      <c r="DW95" s="18"/>
      <c r="DX95" s="18"/>
      <c r="DY95" s="18"/>
      <c r="DZ95" s="18"/>
      <c r="EA95" s="18"/>
      <c r="EB95" s="18"/>
      <c r="EC95" s="18"/>
      <c r="ED95" s="18"/>
      <c r="EE95" s="18"/>
      <c r="EF95" s="18"/>
      <c r="EG95" s="18"/>
      <c r="EH95" s="18"/>
      <c r="EI95" s="18"/>
      <c r="EJ95" s="18"/>
      <c r="EK95" s="18"/>
      <c r="EL95" s="18"/>
      <c r="EM95" s="18"/>
      <c r="EN95" s="18"/>
      <c r="EO95" s="18"/>
      <c r="EP95" s="18"/>
      <c r="EQ95" s="18"/>
      <c r="ER95" s="18"/>
      <c r="ES95" s="18"/>
      <c r="ET95" s="18"/>
      <c r="EU95" s="18"/>
      <c r="EV95" s="18"/>
      <c r="EW95" s="18"/>
      <c r="EX95" s="18"/>
      <c r="EY95" s="18"/>
      <c r="EZ95" s="18"/>
      <c r="FA95" s="18"/>
      <c r="FB95" s="18"/>
      <c r="FC95" s="18"/>
      <c r="FD95" s="18"/>
      <c r="FE95" s="18"/>
      <c r="FF95" s="18"/>
      <c r="FG95" s="18"/>
      <c r="FH95" s="18"/>
      <c r="FI95" s="18"/>
      <c r="FJ95" s="18"/>
      <c r="FK95" s="18"/>
      <c r="FL95" s="18"/>
      <c r="FM95" s="18"/>
      <c r="FN95" s="18"/>
      <c r="FO95" s="18"/>
      <c r="FP95" s="18"/>
      <c r="FQ95" s="18"/>
      <c r="FR95" s="18"/>
      <c r="FS95" s="18"/>
      <c r="FT95" s="18"/>
      <c r="FU95" s="18"/>
      <c r="FV95" s="18"/>
      <c r="FW95" s="18"/>
      <c r="FX95" s="18"/>
      <c r="FY95" s="18"/>
      <c r="FZ95" s="18"/>
      <c r="GA95" s="18"/>
      <c r="GB95" s="18"/>
      <c r="GC95" s="18"/>
      <c r="GD95" s="18"/>
      <c r="GE95" s="18"/>
      <c r="GF95" s="18"/>
      <c r="GG95" s="18"/>
      <c r="GH95" s="18"/>
      <c r="GI95" s="18"/>
      <c r="GJ95" s="18"/>
      <c r="GK95" s="18"/>
      <c r="GL95" s="18"/>
      <c r="GM95" s="18"/>
      <c r="GN95" s="18"/>
      <c r="GO95" s="18"/>
      <c r="GP95" s="18"/>
      <c r="GQ95" s="18"/>
      <c r="GR95" s="18"/>
      <c r="GS95" s="18"/>
      <c r="GT95" s="18"/>
      <c r="GU95" s="18"/>
      <c r="GV95" s="18"/>
      <c r="GW95" s="18"/>
      <c r="GX95" s="18"/>
      <c r="GY95" s="18"/>
      <c r="GZ95" s="18"/>
      <c r="HA95" s="18"/>
      <c r="HB95" s="18"/>
      <c r="HC95" s="18"/>
      <c r="HD95" s="18"/>
      <c r="HE95" s="18"/>
      <c r="HF95" s="18"/>
      <c r="HG95" s="18"/>
      <c r="HH95" s="18"/>
      <c r="HI95" s="18"/>
      <c r="HJ95" s="18"/>
      <c r="HK95" s="18"/>
      <c r="HL95" s="18"/>
      <c r="HM95" s="18"/>
      <c r="HN95" s="18"/>
      <c r="HO95" s="18"/>
      <c r="HP95" s="18"/>
      <c r="HQ95" s="18"/>
      <c r="HR95" s="18"/>
      <c r="HS95" s="18"/>
      <c r="HT95" s="18"/>
      <c r="HU95" s="18"/>
      <c r="HV95" s="18"/>
      <c r="HW95" s="18"/>
      <c r="HX95" s="18"/>
      <c r="HY95" s="18"/>
      <c r="HZ95" s="18"/>
      <c r="IA95" s="18"/>
      <c r="IB95" s="18"/>
      <c r="IC95" s="18"/>
      <c r="ID95" s="18"/>
      <c r="IE95" s="18"/>
      <c r="IF95" s="18"/>
      <c r="IG95" s="18"/>
      <c r="IH95" s="18"/>
      <c r="II95" s="18"/>
      <c r="IJ95" s="18"/>
      <c r="IK95" s="18"/>
      <c r="IL95" s="18"/>
      <c r="IM95" s="18"/>
      <c r="IN95" s="18"/>
      <c r="IO95" s="18"/>
      <c r="IP95" s="18"/>
      <c r="IQ95" s="18"/>
      <c r="IR95" s="18"/>
      <c r="IS95" s="18"/>
      <c r="IT95" s="18"/>
      <c r="IU95" s="18"/>
    </row>
    <row r="96" spans="1:255" s="19" customFormat="1" ht="12" customHeight="1" x14ac:dyDescent="0.25">
      <c r="A96" s="46"/>
      <c r="B96" s="77" t="s">
        <v>124</v>
      </c>
      <c r="C96" s="118">
        <f>G73</f>
        <v>731294</v>
      </c>
      <c r="D96" s="113">
        <f>(C96/C98)</f>
        <v>5.3493752589629899E-2</v>
      </c>
      <c r="E96" s="78"/>
      <c r="F96" s="78"/>
      <c r="G96" s="66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  <c r="DI96" s="18"/>
      <c r="DJ96" s="18"/>
      <c r="DK96" s="18"/>
      <c r="DL96" s="18"/>
      <c r="DM96" s="18"/>
      <c r="DN96" s="18"/>
      <c r="DO96" s="18"/>
      <c r="DP96" s="18"/>
      <c r="DQ96" s="18"/>
      <c r="DR96" s="18"/>
      <c r="DS96" s="18"/>
      <c r="DT96" s="18"/>
      <c r="DU96" s="18"/>
      <c r="DV96" s="18"/>
      <c r="DW96" s="18"/>
      <c r="DX96" s="18"/>
      <c r="DY96" s="18"/>
      <c r="DZ96" s="18"/>
      <c r="EA96" s="18"/>
      <c r="EB96" s="18"/>
      <c r="EC96" s="18"/>
      <c r="ED96" s="18"/>
      <c r="EE96" s="18"/>
      <c r="EF96" s="18"/>
      <c r="EG96" s="18"/>
      <c r="EH96" s="18"/>
      <c r="EI96" s="18"/>
      <c r="EJ96" s="18"/>
      <c r="EK96" s="18"/>
      <c r="EL96" s="18"/>
      <c r="EM96" s="18"/>
      <c r="EN96" s="18"/>
      <c r="EO96" s="18"/>
      <c r="EP96" s="18"/>
      <c r="EQ96" s="18"/>
      <c r="ER96" s="18"/>
      <c r="ES96" s="18"/>
      <c r="ET96" s="18"/>
      <c r="EU96" s="18"/>
      <c r="EV96" s="18"/>
      <c r="EW96" s="18"/>
      <c r="EX96" s="18"/>
      <c r="EY96" s="18"/>
      <c r="EZ96" s="18"/>
      <c r="FA96" s="18"/>
      <c r="FB96" s="18"/>
      <c r="FC96" s="18"/>
      <c r="FD96" s="18"/>
      <c r="FE96" s="18"/>
      <c r="FF96" s="18"/>
      <c r="FG96" s="18"/>
      <c r="FH96" s="18"/>
      <c r="FI96" s="18"/>
      <c r="FJ96" s="18"/>
      <c r="FK96" s="18"/>
      <c r="FL96" s="18"/>
      <c r="FM96" s="18"/>
      <c r="FN96" s="18"/>
      <c r="FO96" s="18"/>
      <c r="FP96" s="18"/>
      <c r="FQ96" s="18"/>
      <c r="FR96" s="18"/>
      <c r="FS96" s="18"/>
      <c r="FT96" s="18"/>
      <c r="FU96" s="18"/>
      <c r="FV96" s="18"/>
      <c r="FW96" s="18"/>
      <c r="FX96" s="18"/>
      <c r="FY96" s="18"/>
      <c r="FZ96" s="18"/>
      <c r="GA96" s="18"/>
      <c r="GB96" s="18"/>
      <c r="GC96" s="18"/>
      <c r="GD96" s="18"/>
      <c r="GE96" s="18"/>
      <c r="GF96" s="18"/>
      <c r="GG96" s="18"/>
      <c r="GH96" s="18"/>
      <c r="GI96" s="18"/>
      <c r="GJ96" s="18"/>
      <c r="GK96" s="18"/>
      <c r="GL96" s="18"/>
      <c r="GM96" s="18"/>
      <c r="GN96" s="18"/>
      <c r="GO96" s="18"/>
      <c r="GP96" s="18"/>
      <c r="GQ96" s="18"/>
      <c r="GR96" s="18"/>
      <c r="GS96" s="18"/>
      <c r="GT96" s="18"/>
      <c r="GU96" s="18"/>
      <c r="GV96" s="18"/>
      <c r="GW96" s="18"/>
      <c r="GX96" s="18"/>
      <c r="GY96" s="18"/>
      <c r="GZ96" s="18"/>
      <c r="HA96" s="18"/>
      <c r="HB96" s="18"/>
      <c r="HC96" s="18"/>
      <c r="HD96" s="18"/>
      <c r="HE96" s="18"/>
      <c r="HF96" s="18"/>
      <c r="HG96" s="18"/>
      <c r="HH96" s="18"/>
      <c r="HI96" s="18"/>
      <c r="HJ96" s="18"/>
      <c r="HK96" s="18"/>
      <c r="HL96" s="18"/>
      <c r="HM96" s="18"/>
      <c r="HN96" s="18"/>
      <c r="HO96" s="18"/>
      <c r="HP96" s="18"/>
      <c r="HQ96" s="18"/>
      <c r="HR96" s="18"/>
      <c r="HS96" s="18"/>
      <c r="HT96" s="18"/>
      <c r="HU96" s="18"/>
      <c r="HV96" s="18"/>
      <c r="HW96" s="18"/>
      <c r="HX96" s="18"/>
      <c r="HY96" s="18"/>
      <c r="HZ96" s="18"/>
      <c r="IA96" s="18"/>
      <c r="IB96" s="18"/>
      <c r="IC96" s="18"/>
      <c r="ID96" s="18"/>
      <c r="IE96" s="18"/>
      <c r="IF96" s="18"/>
      <c r="IG96" s="18"/>
      <c r="IH96" s="18"/>
      <c r="II96" s="18"/>
      <c r="IJ96" s="18"/>
      <c r="IK96" s="18"/>
      <c r="IL96" s="18"/>
      <c r="IM96" s="18"/>
      <c r="IN96" s="18"/>
      <c r="IO96" s="18"/>
      <c r="IP96" s="18"/>
      <c r="IQ96" s="18"/>
      <c r="IR96" s="18"/>
      <c r="IS96" s="18"/>
      <c r="IT96" s="18"/>
      <c r="IU96" s="18"/>
    </row>
    <row r="97" spans="1:255" s="19" customFormat="1" ht="12" customHeight="1" x14ac:dyDescent="0.25">
      <c r="A97" s="46"/>
      <c r="B97" s="77" t="s">
        <v>125</v>
      </c>
      <c r="C97" s="118">
        <f>G76</f>
        <v>650983.00500000012</v>
      </c>
      <c r="D97" s="113">
        <f>(C97/C98)</f>
        <v>4.7619047619047616E-2</v>
      </c>
      <c r="E97" s="78"/>
      <c r="F97" s="78"/>
      <c r="G97" s="66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  <c r="DI97" s="18"/>
      <c r="DJ97" s="18"/>
      <c r="DK97" s="18"/>
      <c r="DL97" s="18"/>
      <c r="DM97" s="18"/>
      <c r="DN97" s="18"/>
      <c r="DO97" s="18"/>
      <c r="DP97" s="18"/>
      <c r="DQ97" s="18"/>
      <c r="DR97" s="18"/>
      <c r="DS97" s="18"/>
      <c r="DT97" s="18"/>
      <c r="DU97" s="18"/>
      <c r="DV97" s="18"/>
      <c r="DW97" s="18"/>
      <c r="DX97" s="18"/>
      <c r="DY97" s="18"/>
      <c r="DZ97" s="18"/>
      <c r="EA97" s="18"/>
      <c r="EB97" s="18"/>
      <c r="EC97" s="18"/>
      <c r="ED97" s="18"/>
      <c r="EE97" s="18"/>
      <c r="EF97" s="18"/>
      <c r="EG97" s="18"/>
      <c r="EH97" s="18"/>
      <c r="EI97" s="18"/>
      <c r="EJ97" s="18"/>
      <c r="EK97" s="18"/>
      <c r="EL97" s="18"/>
      <c r="EM97" s="18"/>
      <c r="EN97" s="18"/>
      <c r="EO97" s="18"/>
      <c r="EP97" s="18"/>
      <c r="EQ97" s="18"/>
      <c r="ER97" s="18"/>
      <c r="ES97" s="18"/>
      <c r="ET97" s="18"/>
      <c r="EU97" s="18"/>
      <c r="EV97" s="18"/>
      <c r="EW97" s="18"/>
      <c r="EX97" s="18"/>
      <c r="EY97" s="18"/>
      <c r="EZ97" s="18"/>
      <c r="FA97" s="18"/>
      <c r="FB97" s="18"/>
      <c r="FC97" s="18"/>
      <c r="FD97" s="18"/>
      <c r="FE97" s="18"/>
      <c r="FF97" s="18"/>
      <c r="FG97" s="18"/>
      <c r="FH97" s="18"/>
      <c r="FI97" s="18"/>
      <c r="FJ97" s="18"/>
      <c r="FK97" s="18"/>
      <c r="FL97" s="18"/>
      <c r="FM97" s="18"/>
      <c r="FN97" s="18"/>
      <c r="FO97" s="18"/>
      <c r="FP97" s="18"/>
      <c r="FQ97" s="18"/>
      <c r="FR97" s="18"/>
      <c r="FS97" s="18"/>
      <c r="FT97" s="18"/>
      <c r="FU97" s="18"/>
      <c r="FV97" s="18"/>
      <c r="FW97" s="18"/>
      <c r="FX97" s="18"/>
      <c r="FY97" s="18"/>
      <c r="FZ97" s="18"/>
      <c r="GA97" s="18"/>
      <c r="GB97" s="18"/>
      <c r="GC97" s="18"/>
      <c r="GD97" s="18"/>
      <c r="GE97" s="18"/>
      <c r="GF97" s="18"/>
      <c r="GG97" s="18"/>
      <c r="GH97" s="18"/>
      <c r="GI97" s="18"/>
      <c r="GJ97" s="18"/>
      <c r="GK97" s="18"/>
      <c r="GL97" s="18"/>
      <c r="GM97" s="18"/>
      <c r="GN97" s="18"/>
      <c r="GO97" s="18"/>
      <c r="GP97" s="18"/>
      <c r="GQ97" s="18"/>
      <c r="GR97" s="18"/>
      <c r="GS97" s="18"/>
      <c r="GT97" s="18"/>
      <c r="GU97" s="18"/>
      <c r="GV97" s="18"/>
      <c r="GW97" s="18"/>
      <c r="GX97" s="18"/>
      <c r="GY97" s="18"/>
      <c r="GZ97" s="18"/>
      <c r="HA97" s="18"/>
      <c r="HB97" s="18"/>
      <c r="HC97" s="18"/>
      <c r="HD97" s="18"/>
      <c r="HE97" s="18"/>
      <c r="HF97" s="18"/>
      <c r="HG97" s="18"/>
      <c r="HH97" s="18"/>
      <c r="HI97" s="18"/>
      <c r="HJ97" s="18"/>
      <c r="HK97" s="18"/>
      <c r="HL97" s="18"/>
      <c r="HM97" s="18"/>
      <c r="HN97" s="18"/>
      <c r="HO97" s="18"/>
      <c r="HP97" s="18"/>
      <c r="HQ97" s="18"/>
      <c r="HR97" s="18"/>
      <c r="HS97" s="18"/>
      <c r="HT97" s="18"/>
      <c r="HU97" s="18"/>
      <c r="HV97" s="18"/>
      <c r="HW97" s="18"/>
      <c r="HX97" s="18"/>
      <c r="HY97" s="18"/>
      <c r="HZ97" s="18"/>
      <c r="IA97" s="18"/>
      <c r="IB97" s="18"/>
      <c r="IC97" s="18"/>
      <c r="ID97" s="18"/>
      <c r="IE97" s="18"/>
      <c r="IF97" s="18"/>
      <c r="IG97" s="18"/>
      <c r="IH97" s="18"/>
      <c r="II97" s="18"/>
      <c r="IJ97" s="18"/>
      <c r="IK97" s="18"/>
      <c r="IL97" s="18"/>
      <c r="IM97" s="18"/>
      <c r="IN97" s="18"/>
      <c r="IO97" s="18"/>
      <c r="IP97" s="18"/>
      <c r="IQ97" s="18"/>
      <c r="IR97" s="18"/>
      <c r="IS97" s="18"/>
      <c r="IT97" s="18"/>
      <c r="IU97" s="18"/>
    </row>
    <row r="98" spans="1:255" s="19" customFormat="1" ht="12.75" customHeight="1" thickBot="1" x14ac:dyDescent="0.3">
      <c r="A98" s="46"/>
      <c r="B98" s="79" t="s">
        <v>126</v>
      </c>
      <c r="C98" s="119">
        <f>SUM(C92:C97)</f>
        <v>13670643.105000002</v>
      </c>
      <c r="D98" s="115">
        <f>SUM(D92:D97)</f>
        <v>0.99999999999999978</v>
      </c>
      <c r="E98" s="78"/>
      <c r="F98" s="78"/>
      <c r="G98" s="66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  <c r="DI98" s="18"/>
      <c r="DJ98" s="18"/>
      <c r="DK98" s="18"/>
      <c r="DL98" s="18"/>
      <c r="DM98" s="18"/>
      <c r="DN98" s="18"/>
      <c r="DO98" s="18"/>
      <c r="DP98" s="18"/>
      <c r="DQ98" s="18"/>
      <c r="DR98" s="18"/>
      <c r="DS98" s="18"/>
      <c r="DT98" s="18"/>
      <c r="DU98" s="18"/>
      <c r="DV98" s="18"/>
      <c r="DW98" s="18"/>
      <c r="DX98" s="18"/>
      <c r="DY98" s="18"/>
      <c r="DZ98" s="18"/>
      <c r="EA98" s="18"/>
      <c r="EB98" s="18"/>
      <c r="EC98" s="18"/>
      <c r="ED98" s="18"/>
      <c r="EE98" s="18"/>
      <c r="EF98" s="18"/>
      <c r="EG98" s="18"/>
      <c r="EH98" s="18"/>
      <c r="EI98" s="18"/>
      <c r="EJ98" s="18"/>
      <c r="EK98" s="18"/>
      <c r="EL98" s="18"/>
      <c r="EM98" s="18"/>
      <c r="EN98" s="18"/>
      <c r="EO98" s="18"/>
      <c r="EP98" s="18"/>
      <c r="EQ98" s="18"/>
      <c r="ER98" s="18"/>
      <c r="ES98" s="18"/>
      <c r="ET98" s="18"/>
      <c r="EU98" s="18"/>
      <c r="EV98" s="18"/>
      <c r="EW98" s="18"/>
      <c r="EX98" s="18"/>
      <c r="EY98" s="18"/>
      <c r="EZ98" s="18"/>
      <c r="FA98" s="18"/>
      <c r="FB98" s="18"/>
      <c r="FC98" s="18"/>
      <c r="FD98" s="18"/>
      <c r="FE98" s="18"/>
      <c r="FF98" s="18"/>
      <c r="FG98" s="18"/>
      <c r="FH98" s="18"/>
      <c r="FI98" s="18"/>
      <c r="FJ98" s="18"/>
      <c r="FK98" s="18"/>
      <c r="FL98" s="18"/>
      <c r="FM98" s="18"/>
      <c r="FN98" s="18"/>
      <c r="FO98" s="18"/>
      <c r="FP98" s="18"/>
      <c r="FQ98" s="18"/>
      <c r="FR98" s="18"/>
      <c r="FS98" s="18"/>
      <c r="FT98" s="18"/>
      <c r="FU98" s="18"/>
      <c r="FV98" s="18"/>
      <c r="FW98" s="18"/>
      <c r="FX98" s="18"/>
      <c r="FY98" s="18"/>
      <c r="FZ98" s="18"/>
      <c r="GA98" s="18"/>
      <c r="GB98" s="18"/>
      <c r="GC98" s="18"/>
      <c r="GD98" s="18"/>
      <c r="GE98" s="18"/>
      <c r="GF98" s="18"/>
      <c r="GG98" s="18"/>
      <c r="GH98" s="18"/>
      <c r="GI98" s="18"/>
      <c r="GJ98" s="18"/>
      <c r="GK98" s="18"/>
      <c r="GL98" s="18"/>
      <c r="GM98" s="18"/>
      <c r="GN98" s="18"/>
      <c r="GO98" s="18"/>
      <c r="GP98" s="18"/>
      <c r="GQ98" s="18"/>
      <c r="GR98" s="18"/>
      <c r="GS98" s="18"/>
      <c r="GT98" s="18"/>
      <c r="GU98" s="18"/>
      <c r="GV98" s="18"/>
      <c r="GW98" s="18"/>
      <c r="GX98" s="18"/>
      <c r="GY98" s="18"/>
      <c r="GZ98" s="18"/>
      <c r="HA98" s="18"/>
      <c r="HB98" s="18"/>
      <c r="HC98" s="18"/>
      <c r="HD98" s="18"/>
      <c r="HE98" s="18"/>
      <c r="HF98" s="18"/>
      <c r="HG98" s="18"/>
      <c r="HH98" s="18"/>
      <c r="HI98" s="18"/>
      <c r="HJ98" s="18"/>
      <c r="HK98" s="18"/>
      <c r="HL98" s="18"/>
      <c r="HM98" s="18"/>
      <c r="HN98" s="18"/>
      <c r="HO98" s="18"/>
      <c r="HP98" s="18"/>
      <c r="HQ98" s="18"/>
      <c r="HR98" s="18"/>
      <c r="HS98" s="18"/>
      <c r="HT98" s="18"/>
      <c r="HU98" s="18"/>
      <c r="HV98" s="18"/>
      <c r="HW98" s="18"/>
      <c r="HX98" s="18"/>
      <c r="HY98" s="18"/>
      <c r="HZ98" s="18"/>
      <c r="IA98" s="18"/>
      <c r="IB98" s="18"/>
      <c r="IC98" s="18"/>
      <c r="ID98" s="18"/>
      <c r="IE98" s="18"/>
      <c r="IF98" s="18"/>
      <c r="IG98" s="18"/>
      <c r="IH98" s="18"/>
      <c r="II98" s="18"/>
      <c r="IJ98" s="18"/>
      <c r="IK98" s="18"/>
      <c r="IL98" s="18"/>
      <c r="IM98" s="18"/>
      <c r="IN98" s="18"/>
      <c r="IO98" s="18"/>
      <c r="IP98" s="18"/>
      <c r="IQ98" s="18"/>
      <c r="IR98" s="18"/>
      <c r="IS98" s="18"/>
      <c r="IT98" s="18"/>
      <c r="IU98" s="18"/>
    </row>
    <row r="99" spans="1:255" s="19" customFormat="1" ht="12" customHeight="1" x14ac:dyDescent="0.25">
      <c r="A99" s="46"/>
      <c r="B99" s="67"/>
      <c r="C99" s="65"/>
      <c r="D99" s="65"/>
      <c r="E99" s="65"/>
      <c r="F99" s="65"/>
      <c r="G99" s="66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  <c r="DI99" s="18"/>
      <c r="DJ99" s="18"/>
      <c r="DK99" s="18"/>
      <c r="DL99" s="18"/>
      <c r="DM99" s="18"/>
      <c r="DN99" s="18"/>
      <c r="DO99" s="18"/>
      <c r="DP99" s="18"/>
      <c r="DQ99" s="18"/>
      <c r="DR99" s="18"/>
      <c r="DS99" s="18"/>
      <c r="DT99" s="18"/>
      <c r="DU99" s="18"/>
      <c r="DV99" s="18"/>
      <c r="DW99" s="18"/>
      <c r="DX99" s="18"/>
      <c r="DY99" s="18"/>
      <c r="DZ99" s="18"/>
      <c r="EA99" s="18"/>
      <c r="EB99" s="18"/>
      <c r="EC99" s="18"/>
      <c r="ED99" s="18"/>
      <c r="EE99" s="18"/>
      <c r="EF99" s="18"/>
      <c r="EG99" s="18"/>
      <c r="EH99" s="18"/>
      <c r="EI99" s="18"/>
      <c r="EJ99" s="18"/>
      <c r="EK99" s="18"/>
      <c r="EL99" s="18"/>
      <c r="EM99" s="18"/>
      <c r="EN99" s="18"/>
      <c r="EO99" s="18"/>
      <c r="EP99" s="18"/>
      <c r="EQ99" s="18"/>
      <c r="ER99" s="18"/>
      <c r="ES99" s="18"/>
      <c r="ET99" s="18"/>
      <c r="EU99" s="18"/>
      <c r="EV99" s="18"/>
      <c r="EW99" s="18"/>
      <c r="EX99" s="18"/>
      <c r="EY99" s="18"/>
      <c r="EZ99" s="18"/>
      <c r="FA99" s="18"/>
      <c r="FB99" s="18"/>
      <c r="FC99" s="18"/>
      <c r="FD99" s="18"/>
      <c r="FE99" s="18"/>
      <c r="FF99" s="18"/>
      <c r="FG99" s="18"/>
      <c r="FH99" s="18"/>
      <c r="FI99" s="18"/>
      <c r="FJ99" s="18"/>
      <c r="FK99" s="18"/>
      <c r="FL99" s="18"/>
      <c r="FM99" s="18"/>
      <c r="FN99" s="18"/>
      <c r="FO99" s="18"/>
      <c r="FP99" s="18"/>
      <c r="FQ99" s="18"/>
      <c r="FR99" s="18"/>
      <c r="FS99" s="18"/>
      <c r="FT99" s="18"/>
      <c r="FU99" s="18"/>
      <c r="FV99" s="18"/>
      <c r="FW99" s="18"/>
      <c r="FX99" s="18"/>
      <c r="FY99" s="18"/>
      <c r="FZ99" s="18"/>
      <c r="GA99" s="18"/>
      <c r="GB99" s="18"/>
      <c r="GC99" s="18"/>
      <c r="GD99" s="18"/>
      <c r="GE99" s="18"/>
      <c r="GF99" s="18"/>
      <c r="GG99" s="18"/>
      <c r="GH99" s="18"/>
      <c r="GI99" s="18"/>
      <c r="GJ99" s="18"/>
      <c r="GK99" s="18"/>
      <c r="GL99" s="18"/>
      <c r="GM99" s="18"/>
      <c r="GN99" s="18"/>
      <c r="GO99" s="18"/>
      <c r="GP99" s="18"/>
      <c r="GQ99" s="18"/>
      <c r="GR99" s="18"/>
      <c r="GS99" s="18"/>
      <c r="GT99" s="18"/>
      <c r="GU99" s="18"/>
      <c r="GV99" s="18"/>
      <c r="GW99" s="18"/>
      <c r="GX99" s="18"/>
      <c r="GY99" s="18"/>
      <c r="GZ99" s="18"/>
      <c r="HA99" s="18"/>
      <c r="HB99" s="18"/>
      <c r="HC99" s="18"/>
      <c r="HD99" s="18"/>
      <c r="HE99" s="18"/>
      <c r="HF99" s="18"/>
      <c r="HG99" s="18"/>
      <c r="HH99" s="18"/>
      <c r="HI99" s="18"/>
      <c r="HJ99" s="18"/>
      <c r="HK99" s="18"/>
      <c r="HL99" s="18"/>
      <c r="HM99" s="18"/>
      <c r="HN99" s="18"/>
      <c r="HO99" s="18"/>
      <c r="HP99" s="18"/>
      <c r="HQ99" s="18"/>
      <c r="HR99" s="18"/>
      <c r="HS99" s="18"/>
      <c r="HT99" s="18"/>
      <c r="HU99" s="18"/>
      <c r="HV99" s="18"/>
      <c r="HW99" s="18"/>
      <c r="HX99" s="18"/>
      <c r="HY99" s="18"/>
      <c r="HZ99" s="18"/>
      <c r="IA99" s="18"/>
      <c r="IB99" s="18"/>
      <c r="IC99" s="18"/>
      <c r="ID99" s="18"/>
      <c r="IE99" s="18"/>
      <c r="IF99" s="18"/>
      <c r="IG99" s="18"/>
      <c r="IH99" s="18"/>
      <c r="II99" s="18"/>
      <c r="IJ99" s="18"/>
      <c r="IK99" s="18"/>
      <c r="IL99" s="18"/>
      <c r="IM99" s="18"/>
      <c r="IN99" s="18"/>
      <c r="IO99" s="18"/>
      <c r="IP99" s="18"/>
      <c r="IQ99" s="18"/>
      <c r="IR99" s="18"/>
      <c r="IS99" s="18"/>
      <c r="IT99" s="18"/>
      <c r="IU99" s="18"/>
    </row>
    <row r="100" spans="1:255" s="19" customFormat="1" ht="12.75" customHeight="1" x14ac:dyDescent="0.25">
      <c r="A100" s="46"/>
      <c r="B100" s="81"/>
      <c r="C100" s="65"/>
      <c r="D100" s="65"/>
      <c r="E100" s="65"/>
      <c r="F100" s="65"/>
      <c r="G100" s="66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  <c r="DI100" s="18"/>
      <c r="DJ100" s="18"/>
      <c r="DK100" s="18"/>
      <c r="DL100" s="18"/>
      <c r="DM100" s="18"/>
      <c r="DN100" s="18"/>
      <c r="DO100" s="18"/>
      <c r="DP100" s="18"/>
      <c r="DQ100" s="18"/>
      <c r="DR100" s="18"/>
      <c r="DS100" s="18"/>
      <c r="DT100" s="18"/>
      <c r="DU100" s="18"/>
      <c r="DV100" s="18"/>
      <c r="DW100" s="18"/>
      <c r="DX100" s="18"/>
      <c r="DY100" s="18"/>
      <c r="DZ100" s="18"/>
      <c r="EA100" s="18"/>
      <c r="EB100" s="18"/>
      <c r="EC100" s="18"/>
      <c r="ED100" s="18"/>
      <c r="EE100" s="18"/>
      <c r="EF100" s="18"/>
      <c r="EG100" s="18"/>
      <c r="EH100" s="18"/>
      <c r="EI100" s="18"/>
      <c r="EJ100" s="18"/>
      <c r="EK100" s="18"/>
      <c r="EL100" s="18"/>
      <c r="EM100" s="18"/>
      <c r="EN100" s="18"/>
      <c r="EO100" s="18"/>
      <c r="EP100" s="18"/>
      <c r="EQ100" s="18"/>
      <c r="ER100" s="18"/>
      <c r="ES100" s="18"/>
      <c r="ET100" s="18"/>
      <c r="EU100" s="18"/>
      <c r="EV100" s="18"/>
      <c r="EW100" s="18"/>
      <c r="EX100" s="18"/>
      <c r="EY100" s="18"/>
      <c r="EZ100" s="18"/>
      <c r="FA100" s="18"/>
      <c r="FB100" s="18"/>
      <c r="FC100" s="18"/>
      <c r="FD100" s="18"/>
      <c r="FE100" s="18"/>
      <c r="FF100" s="18"/>
      <c r="FG100" s="18"/>
      <c r="FH100" s="18"/>
      <c r="FI100" s="18"/>
      <c r="FJ100" s="18"/>
      <c r="FK100" s="18"/>
      <c r="FL100" s="18"/>
      <c r="FM100" s="18"/>
      <c r="FN100" s="18"/>
      <c r="FO100" s="18"/>
      <c r="FP100" s="18"/>
      <c r="FQ100" s="18"/>
      <c r="FR100" s="18"/>
      <c r="FS100" s="18"/>
      <c r="FT100" s="18"/>
      <c r="FU100" s="18"/>
      <c r="FV100" s="18"/>
      <c r="FW100" s="18"/>
      <c r="FX100" s="18"/>
      <c r="FY100" s="18"/>
      <c r="FZ100" s="18"/>
      <c r="GA100" s="18"/>
      <c r="GB100" s="18"/>
      <c r="GC100" s="18"/>
      <c r="GD100" s="18"/>
      <c r="GE100" s="18"/>
      <c r="GF100" s="18"/>
      <c r="GG100" s="18"/>
      <c r="GH100" s="18"/>
      <c r="GI100" s="18"/>
      <c r="GJ100" s="18"/>
      <c r="GK100" s="18"/>
      <c r="GL100" s="18"/>
      <c r="GM100" s="18"/>
      <c r="GN100" s="18"/>
      <c r="GO100" s="18"/>
      <c r="GP100" s="18"/>
      <c r="GQ100" s="18"/>
      <c r="GR100" s="18"/>
      <c r="GS100" s="18"/>
      <c r="GT100" s="18"/>
      <c r="GU100" s="18"/>
      <c r="GV100" s="18"/>
      <c r="GW100" s="18"/>
      <c r="GX100" s="18"/>
      <c r="GY100" s="18"/>
      <c r="GZ100" s="18"/>
      <c r="HA100" s="18"/>
      <c r="HB100" s="18"/>
      <c r="HC100" s="18"/>
      <c r="HD100" s="18"/>
      <c r="HE100" s="18"/>
      <c r="HF100" s="18"/>
      <c r="HG100" s="18"/>
      <c r="HH100" s="18"/>
      <c r="HI100" s="18"/>
      <c r="HJ100" s="18"/>
      <c r="HK100" s="18"/>
      <c r="HL100" s="18"/>
      <c r="HM100" s="18"/>
      <c r="HN100" s="18"/>
      <c r="HO100" s="18"/>
      <c r="HP100" s="18"/>
      <c r="HQ100" s="18"/>
      <c r="HR100" s="18"/>
      <c r="HS100" s="18"/>
      <c r="HT100" s="18"/>
      <c r="HU100" s="18"/>
      <c r="HV100" s="18"/>
      <c r="HW100" s="18"/>
      <c r="HX100" s="18"/>
      <c r="HY100" s="18"/>
      <c r="HZ100" s="18"/>
      <c r="IA100" s="18"/>
      <c r="IB100" s="18"/>
      <c r="IC100" s="18"/>
      <c r="ID100" s="18"/>
      <c r="IE100" s="18"/>
      <c r="IF100" s="18"/>
      <c r="IG100" s="18"/>
      <c r="IH100" s="18"/>
      <c r="II100" s="18"/>
      <c r="IJ100" s="18"/>
      <c r="IK100" s="18"/>
      <c r="IL100" s="18"/>
      <c r="IM100" s="18"/>
      <c r="IN100" s="18"/>
      <c r="IO100" s="18"/>
      <c r="IP100" s="18"/>
      <c r="IQ100" s="18"/>
      <c r="IR100" s="18"/>
      <c r="IS100" s="18"/>
      <c r="IT100" s="18"/>
      <c r="IU100" s="18"/>
    </row>
    <row r="101" spans="1:255" s="19" customFormat="1" ht="12" customHeight="1" thickBot="1" x14ac:dyDescent="0.3">
      <c r="A101" s="82"/>
      <c r="B101" s="83"/>
      <c r="C101" s="84" t="s">
        <v>127</v>
      </c>
      <c r="D101" s="85"/>
      <c r="E101" s="86"/>
      <c r="F101" s="87"/>
      <c r="G101" s="66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  <c r="DI101" s="18"/>
      <c r="DJ101" s="18"/>
      <c r="DK101" s="18"/>
      <c r="DL101" s="18"/>
      <c r="DM101" s="18"/>
      <c r="DN101" s="18"/>
      <c r="DO101" s="18"/>
      <c r="DP101" s="18"/>
      <c r="DQ101" s="18"/>
      <c r="DR101" s="18"/>
      <c r="DS101" s="18"/>
      <c r="DT101" s="18"/>
      <c r="DU101" s="18"/>
      <c r="DV101" s="18"/>
      <c r="DW101" s="18"/>
      <c r="DX101" s="18"/>
      <c r="DY101" s="18"/>
      <c r="DZ101" s="18"/>
      <c r="EA101" s="18"/>
      <c r="EB101" s="18"/>
      <c r="EC101" s="18"/>
      <c r="ED101" s="18"/>
      <c r="EE101" s="18"/>
      <c r="EF101" s="18"/>
      <c r="EG101" s="18"/>
      <c r="EH101" s="18"/>
      <c r="EI101" s="18"/>
      <c r="EJ101" s="18"/>
      <c r="EK101" s="18"/>
      <c r="EL101" s="18"/>
      <c r="EM101" s="18"/>
      <c r="EN101" s="18"/>
      <c r="EO101" s="18"/>
      <c r="EP101" s="18"/>
      <c r="EQ101" s="18"/>
      <c r="ER101" s="18"/>
      <c r="ES101" s="18"/>
      <c r="ET101" s="18"/>
      <c r="EU101" s="18"/>
      <c r="EV101" s="18"/>
      <c r="EW101" s="18"/>
      <c r="EX101" s="18"/>
      <c r="EY101" s="18"/>
      <c r="EZ101" s="18"/>
      <c r="FA101" s="18"/>
      <c r="FB101" s="18"/>
      <c r="FC101" s="18"/>
      <c r="FD101" s="18"/>
      <c r="FE101" s="18"/>
      <c r="FF101" s="18"/>
      <c r="FG101" s="18"/>
      <c r="FH101" s="18"/>
      <c r="FI101" s="18"/>
      <c r="FJ101" s="18"/>
      <c r="FK101" s="18"/>
      <c r="FL101" s="18"/>
      <c r="FM101" s="18"/>
      <c r="FN101" s="18"/>
      <c r="FO101" s="18"/>
      <c r="FP101" s="18"/>
      <c r="FQ101" s="18"/>
      <c r="FR101" s="18"/>
      <c r="FS101" s="18"/>
      <c r="FT101" s="18"/>
      <c r="FU101" s="18"/>
      <c r="FV101" s="18"/>
      <c r="FW101" s="18"/>
      <c r="FX101" s="18"/>
      <c r="FY101" s="18"/>
      <c r="FZ101" s="18"/>
      <c r="GA101" s="18"/>
      <c r="GB101" s="18"/>
      <c r="GC101" s="18"/>
      <c r="GD101" s="18"/>
      <c r="GE101" s="18"/>
      <c r="GF101" s="18"/>
      <c r="GG101" s="18"/>
      <c r="GH101" s="18"/>
      <c r="GI101" s="18"/>
      <c r="GJ101" s="18"/>
      <c r="GK101" s="18"/>
      <c r="GL101" s="18"/>
      <c r="GM101" s="18"/>
      <c r="GN101" s="18"/>
      <c r="GO101" s="18"/>
      <c r="GP101" s="18"/>
      <c r="GQ101" s="18"/>
      <c r="GR101" s="18"/>
      <c r="GS101" s="18"/>
      <c r="GT101" s="18"/>
      <c r="GU101" s="18"/>
      <c r="GV101" s="18"/>
      <c r="GW101" s="18"/>
      <c r="GX101" s="18"/>
      <c r="GY101" s="18"/>
      <c r="GZ101" s="18"/>
      <c r="HA101" s="18"/>
      <c r="HB101" s="18"/>
      <c r="HC101" s="18"/>
      <c r="HD101" s="18"/>
      <c r="HE101" s="18"/>
      <c r="HF101" s="18"/>
      <c r="HG101" s="18"/>
      <c r="HH101" s="18"/>
      <c r="HI101" s="18"/>
      <c r="HJ101" s="18"/>
      <c r="HK101" s="18"/>
      <c r="HL101" s="18"/>
      <c r="HM101" s="18"/>
      <c r="HN101" s="18"/>
      <c r="HO101" s="18"/>
      <c r="HP101" s="18"/>
      <c r="HQ101" s="18"/>
      <c r="HR101" s="18"/>
      <c r="HS101" s="18"/>
      <c r="HT101" s="18"/>
      <c r="HU101" s="18"/>
      <c r="HV101" s="18"/>
      <c r="HW101" s="18"/>
      <c r="HX101" s="18"/>
      <c r="HY101" s="18"/>
      <c r="HZ101" s="18"/>
      <c r="IA101" s="18"/>
      <c r="IB101" s="18"/>
      <c r="IC101" s="18"/>
      <c r="ID101" s="18"/>
      <c r="IE101" s="18"/>
      <c r="IF101" s="18"/>
      <c r="IG101" s="18"/>
      <c r="IH101" s="18"/>
      <c r="II101" s="18"/>
      <c r="IJ101" s="18"/>
      <c r="IK101" s="18"/>
      <c r="IL101" s="18"/>
      <c r="IM101" s="18"/>
      <c r="IN101" s="18"/>
      <c r="IO101" s="18"/>
      <c r="IP101" s="18"/>
      <c r="IQ101" s="18"/>
      <c r="IR101" s="18"/>
      <c r="IS101" s="18"/>
      <c r="IT101" s="18"/>
      <c r="IU101" s="18"/>
    </row>
    <row r="102" spans="1:255" s="19" customFormat="1" ht="12" customHeight="1" x14ac:dyDescent="0.25">
      <c r="A102" s="46"/>
      <c r="B102" s="93" t="s">
        <v>128</v>
      </c>
      <c r="C102" s="15">
        <v>19000</v>
      </c>
      <c r="D102" s="15">
        <v>20000</v>
      </c>
      <c r="E102" s="16">
        <v>21000</v>
      </c>
      <c r="F102" s="88"/>
      <c r="G102" s="89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  <c r="DI102" s="18"/>
      <c r="DJ102" s="18"/>
      <c r="DK102" s="18"/>
      <c r="DL102" s="18"/>
      <c r="DM102" s="18"/>
      <c r="DN102" s="18"/>
      <c r="DO102" s="18"/>
      <c r="DP102" s="18"/>
      <c r="DQ102" s="18"/>
      <c r="DR102" s="18"/>
      <c r="DS102" s="18"/>
      <c r="DT102" s="18"/>
      <c r="DU102" s="18"/>
      <c r="DV102" s="18"/>
      <c r="DW102" s="18"/>
      <c r="DX102" s="18"/>
      <c r="DY102" s="18"/>
      <c r="DZ102" s="18"/>
      <c r="EA102" s="18"/>
      <c r="EB102" s="18"/>
      <c r="EC102" s="18"/>
      <c r="ED102" s="18"/>
      <c r="EE102" s="18"/>
      <c r="EF102" s="18"/>
      <c r="EG102" s="18"/>
      <c r="EH102" s="18"/>
      <c r="EI102" s="18"/>
      <c r="EJ102" s="18"/>
      <c r="EK102" s="18"/>
      <c r="EL102" s="18"/>
      <c r="EM102" s="18"/>
      <c r="EN102" s="18"/>
      <c r="EO102" s="18"/>
      <c r="EP102" s="18"/>
      <c r="EQ102" s="18"/>
      <c r="ER102" s="18"/>
      <c r="ES102" s="18"/>
      <c r="ET102" s="18"/>
      <c r="EU102" s="18"/>
      <c r="EV102" s="18"/>
      <c r="EW102" s="18"/>
      <c r="EX102" s="18"/>
      <c r="EY102" s="18"/>
      <c r="EZ102" s="18"/>
      <c r="FA102" s="18"/>
      <c r="FB102" s="18"/>
      <c r="FC102" s="18"/>
      <c r="FD102" s="18"/>
      <c r="FE102" s="18"/>
      <c r="FF102" s="18"/>
      <c r="FG102" s="18"/>
      <c r="FH102" s="18"/>
      <c r="FI102" s="18"/>
      <c r="FJ102" s="18"/>
      <c r="FK102" s="18"/>
      <c r="FL102" s="18"/>
      <c r="FM102" s="18"/>
      <c r="FN102" s="18"/>
      <c r="FO102" s="18"/>
      <c r="FP102" s="18"/>
      <c r="FQ102" s="18"/>
      <c r="FR102" s="18"/>
      <c r="FS102" s="18"/>
      <c r="FT102" s="18"/>
      <c r="FU102" s="18"/>
      <c r="FV102" s="18"/>
      <c r="FW102" s="18"/>
      <c r="FX102" s="18"/>
      <c r="FY102" s="18"/>
      <c r="FZ102" s="18"/>
      <c r="GA102" s="18"/>
      <c r="GB102" s="18"/>
      <c r="GC102" s="18"/>
      <c r="GD102" s="18"/>
      <c r="GE102" s="18"/>
      <c r="GF102" s="18"/>
      <c r="GG102" s="18"/>
      <c r="GH102" s="18"/>
      <c r="GI102" s="18"/>
      <c r="GJ102" s="18"/>
      <c r="GK102" s="18"/>
      <c r="GL102" s="18"/>
      <c r="GM102" s="18"/>
      <c r="GN102" s="18"/>
      <c r="GO102" s="18"/>
      <c r="GP102" s="18"/>
      <c r="GQ102" s="18"/>
      <c r="GR102" s="18"/>
      <c r="GS102" s="18"/>
      <c r="GT102" s="18"/>
      <c r="GU102" s="18"/>
      <c r="GV102" s="18"/>
      <c r="GW102" s="18"/>
      <c r="GX102" s="18"/>
      <c r="GY102" s="18"/>
      <c r="GZ102" s="18"/>
      <c r="HA102" s="18"/>
      <c r="HB102" s="18"/>
      <c r="HC102" s="18"/>
      <c r="HD102" s="18"/>
      <c r="HE102" s="18"/>
      <c r="HF102" s="18"/>
      <c r="HG102" s="18"/>
      <c r="HH102" s="18"/>
      <c r="HI102" s="18"/>
      <c r="HJ102" s="18"/>
      <c r="HK102" s="18"/>
      <c r="HL102" s="18"/>
      <c r="HM102" s="18"/>
      <c r="HN102" s="18"/>
      <c r="HO102" s="18"/>
      <c r="HP102" s="18"/>
      <c r="HQ102" s="18"/>
      <c r="HR102" s="18"/>
      <c r="HS102" s="18"/>
      <c r="HT102" s="18"/>
      <c r="HU102" s="18"/>
      <c r="HV102" s="18"/>
      <c r="HW102" s="18"/>
      <c r="HX102" s="18"/>
      <c r="HY102" s="18"/>
      <c r="HZ102" s="18"/>
      <c r="IA102" s="18"/>
      <c r="IB102" s="18"/>
      <c r="IC102" s="18"/>
      <c r="ID102" s="18"/>
      <c r="IE102" s="18"/>
      <c r="IF102" s="18"/>
      <c r="IG102" s="18"/>
      <c r="IH102" s="18"/>
      <c r="II102" s="18"/>
      <c r="IJ102" s="18"/>
      <c r="IK102" s="18"/>
      <c r="IL102" s="18"/>
      <c r="IM102" s="18"/>
      <c r="IN102" s="18"/>
      <c r="IO102" s="18"/>
      <c r="IP102" s="18"/>
      <c r="IQ102" s="18"/>
      <c r="IR102" s="18"/>
      <c r="IS102" s="18"/>
      <c r="IT102" s="18"/>
      <c r="IU102" s="18"/>
    </row>
    <row r="103" spans="1:255" s="19" customFormat="1" ht="12.75" customHeight="1" thickBot="1" x14ac:dyDescent="0.3">
      <c r="A103" s="46"/>
      <c r="B103" s="79" t="s">
        <v>129</v>
      </c>
      <c r="C103" s="80">
        <f>(G77/C102)</f>
        <v>719.50753184210544</v>
      </c>
      <c r="D103" s="80">
        <f>(G77/D102)</f>
        <v>683.53215525000007</v>
      </c>
      <c r="E103" s="90">
        <f>(G77/E102)</f>
        <v>650.98300500000016</v>
      </c>
      <c r="F103" s="88"/>
      <c r="G103" s="89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  <c r="DI103" s="18"/>
      <c r="DJ103" s="18"/>
      <c r="DK103" s="18"/>
      <c r="DL103" s="18"/>
      <c r="DM103" s="18"/>
      <c r="DN103" s="18"/>
      <c r="DO103" s="18"/>
      <c r="DP103" s="18"/>
      <c r="DQ103" s="18"/>
      <c r="DR103" s="18"/>
      <c r="DS103" s="18"/>
      <c r="DT103" s="18"/>
      <c r="DU103" s="18"/>
      <c r="DV103" s="18"/>
      <c r="DW103" s="18"/>
      <c r="DX103" s="18"/>
      <c r="DY103" s="18"/>
      <c r="DZ103" s="18"/>
      <c r="EA103" s="18"/>
      <c r="EB103" s="18"/>
      <c r="EC103" s="18"/>
      <c r="ED103" s="18"/>
      <c r="EE103" s="18"/>
      <c r="EF103" s="18"/>
      <c r="EG103" s="18"/>
      <c r="EH103" s="18"/>
      <c r="EI103" s="18"/>
      <c r="EJ103" s="18"/>
      <c r="EK103" s="18"/>
      <c r="EL103" s="18"/>
      <c r="EM103" s="18"/>
      <c r="EN103" s="18"/>
      <c r="EO103" s="18"/>
      <c r="EP103" s="18"/>
      <c r="EQ103" s="18"/>
      <c r="ER103" s="18"/>
      <c r="ES103" s="18"/>
      <c r="ET103" s="18"/>
      <c r="EU103" s="18"/>
      <c r="EV103" s="18"/>
      <c r="EW103" s="18"/>
      <c r="EX103" s="18"/>
      <c r="EY103" s="18"/>
      <c r="EZ103" s="18"/>
      <c r="FA103" s="18"/>
      <c r="FB103" s="18"/>
      <c r="FC103" s="18"/>
      <c r="FD103" s="18"/>
      <c r="FE103" s="18"/>
      <c r="FF103" s="18"/>
      <c r="FG103" s="18"/>
      <c r="FH103" s="18"/>
      <c r="FI103" s="18"/>
      <c r="FJ103" s="18"/>
      <c r="FK103" s="18"/>
      <c r="FL103" s="18"/>
      <c r="FM103" s="18"/>
      <c r="FN103" s="18"/>
      <c r="FO103" s="18"/>
      <c r="FP103" s="18"/>
      <c r="FQ103" s="18"/>
      <c r="FR103" s="18"/>
      <c r="FS103" s="18"/>
      <c r="FT103" s="18"/>
      <c r="FU103" s="18"/>
      <c r="FV103" s="18"/>
      <c r="FW103" s="18"/>
      <c r="FX103" s="18"/>
      <c r="FY103" s="18"/>
      <c r="FZ103" s="18"/>
      <c r="GA103" s="18"/>
      <c r="GB103" s="18"/>
      <c r="GC103" s="18"/>
      <c r="GD103" s="18"/>
      <c r="GE103" s="18"/>
      <c r="GF103" s="18"/>
      <c r="GG103" s="18"/>
      <c r="GH103" s="18"/>
      <c r="GI103" s="18"/>
      <c r="GJ103" s="18"/>
      <c r="GK103" s="18"/>
      <c r="GL103" s="18"/>
      <c r="GM103" s="18"/>
      <c r="GN103" s="18"/>
      <c r="GO103" s="18"/>
      <c r="GP103" s="18"/>
      <c r="GQ103" s="18"/>
      <c r="GR103" s="18"/>
      <c r="GS103" s="18"/>
      <c r="GT103" s="18"/>
      <c r="GU103" s="18"/>
      <c r="GV103" s="18"/>
      <c r="GW103" s="18"/>
      <c r="GX103" s="18"/>
      <c r="GY103" s="18"/>
      <c r="GZ103" s="18"/>
      <c r="HA103" s="18"/>
      <c r="HB103" s="18"/>
      <c r="HC103" s="18"/>
      <c r="HD103" s="18"/>
      <c r="HE103" s="18"/>
      <c r="HF103" s="18"/>
      <c r="HG103" s="18"/>
      <c r="HH103" s="18"/>
      <c r="HI103" s="18"/>
      <c r="HJ103" s="18"/>
      <c r="HK103" s="18"/>
      <c r="HL103" s="18"/>
      <c r="HM103" s="18"/>
      <c r="HN103" s="18"/>
      <c r="HO103" s="18"/>
      <c r="HP103" s="18"/>
      <c r="HQ103" s="18"/>
      <c r="HR103" s="18"/>
      <c r="HS103" s="18"/>
      <c r="HT103" s="18"/>
      <c r="HU103" s="18"/>
      <c r="HV103" s="18"/>
      <c r="HW103" s="18"/>
      <c r="HX103" s="18"/>
      <c r="HY103" s="18"/>
      <c r="HZ103" s="18"/>
      <c r="IA103" s="18"/>
      <c r="IB103" s="18"/>
      <c r="IC103" s="18"/>
      <c r="ID103" s="18"/>
      <c r="IE103" s="18"/>
      <c r="IF103" s="18"/>
      <c r="IG103" s="18"/>
      <c r="IH103" s="18"/>
      <c r="II103" s="18"/>
      <c r="IJ103" s="18"/>
      <c r="IK103" s="18"/>
      <c r="IL103" s="18"/>
      <c r="IM103" s="18"/>
      <c r="IN103" s="18"/>
      <c r="IO103" s="18"/>
      <c r="IP103" s="18"/>
      <c r="IQ103" s="18"/>
      <c r="IR103" s="18"/>
      <c r="IS103" s="18"/>
      <c r="IT103" s="18"/>
      <c r="IU103" s="18"/>
    </row>
    <row r="104" spans="1:255" s="19" customFormat="1" ht="15.6" customHeight="1" x14ac:dyDescent="0.25">
      <c r="A104" s="46"/>
      <c r="B104" s="166" t="s">
        <v>130</v>
      </c>
      <c r="C104" s="166"/>
      <c r="D104" s="166"/>
      <c r="E104" s="166"/>
      <c r="F104" s="67"/>
      <c r="G104" s="67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  <c r="DI104" s="18"/>
      <c r="DJ104" s="18"/>
      <c r="DK104" s="18"/>
      <c r="DL104" s="18"/>
      <c r="DM104" s="18"/>
      <c r="DN104" s="18"/>
      <c r="DO104" s="18"/>
      <c r="DP104" s="18"/>
      <c r="DQ104" s="18"/>
      <c r="DR104" s="18"/>
      <c r="DS104" s="18"/>
      <c r="DT104" s="18"/>
      <c r="DU104" s="18"/>
      <c r="DV104" s="18"/>
      <c r="DW104" s="18"/>
      <c r="DX104" s="18"/>
      <c r="DY104" s="18"/>
      <c r="DZ104" s="18"/>
      <c r="EA104" s="18"/>
      <c r="EB104" s="18"/>
      <c r="EC104" s="18"/>
      <c r="ED104" s="18"/>
      <c r="EE104" s="18"/>
      <c r="EF104" s="18"/>
      <c r="EG104" s="18"/>
      <c r="EH104" s="18"/>
      <c r="EI104" s="18"/>
      <c r="EJ104" s="18"/>
      <c r="EK104" s="18"/>
      <c r="EL104" s="18"/>
      <c r="EM104" s="18"/>
      <c r="EN104" s="18"/>
      <c r="EO104" s="18"/>
      <c r="EP104" s="18"/>
      <c r="EQ104" s="18"/>
      <c r="ER104" s="18"/>
      <c r="ES104" s="18"/>
      <c r="ET104" s="18"/>
      <c r="EU104" s="18"/>
      <c r="EV104" s="18"/>
      <c r="EW104" s="18"/>
      <c r="EX104" s="18"/>
      <c r="EY104" s="18"/>
      <c r="EZ104" s="18"/>
      <c r="FA104" s="18"/>
      <c r="FB104" s="18"/>
      <c r="FC104" s="18"/>
      <c r="FD104" s="18"/>
      <c r="FE104" s="18"/>
      <c r="FF104" s="18"/>
      <c r="FG104" s="18"/>
      <c r="FH104" s="18"/>
      <c r="FI104" s="18"/>
      <c r="FJ104" s="18"/>
      <c r="FK104" s="18"/>
      <c r="FL104" s="18"/>
      <c r="FM104" s="18"/>
      <c r="FN104" s="18"/>
      <c r="FO104" s="18"/>
      <c r="FP104" s="18"/>
      <c r="FQ104" s="18"/>
      <c r="FR104" s="18"/>
      <c r="FS104" s="18"/>
      <c r="FT104" s="18"/>
      <c r="FU104" s="18"/>
      <c r="FV104" s="18"/>
      <c r="FW104" s="18"/>
      <c r="FX104" s="18"/>
      <c r="FY104" s="18"/>
      <c r="FZ104" s="18"/>
      <c r="GA104" s="18"/>
      <c r="GB104" s="18"/>
      <c r="GC104" s="18"/>
      <c r="GD104" s="18"/>
      <c r="GE104" s="18"/>
      <c r="GF104" s="18"/>
      <c r="GG104" s="18"/>
      <c r="GH104" s="18"/>
      <c r="GI104" s="18"/>
      <c r="GJ104" s="18"/>
      <c r="GK104" s="18"/>
      <c r="GL104" s="18"/>
      <c r="GM104" s="18"/>
      <c r="GN104" s="18"/>
      <c r="GO104" s="18"/>
      <c r="GP104" s="18"/>
      <c r="GQ104" s="18"/>
      <c r="GR104" s="18"/>
      <c r="GS104" s="18"/>
      <c r="GT104" s="18"/>
      <c r="GU104" s="18"/>
      <c r="GV104" s="18"/>
      <c r="GW104" s="18"/>
      <c r="GX104" s="18"/>
      <c r="GY104" s="18"/>
      <c r="GZ104" s="18"/>
      <c r="HA104" s="18"/>
      <c r="HB104" s="18"/>
      <c r="HC104" s="18"/>
      <c r="HD104" s="18"/>
      <c r="HE104" s="18"/>
      <c r="HF104" s="18"/>
      <c r="HG104" s="18"/>
      <c r="HH104" s="18"/>
      <c r="HI104" s="18"/>
      <c r="HJ104" s="18"/>
      <c r="HK104" s="18"/>
      <c r="HL104" s="18"/>
      <c r="HM104" s="18"/>
      <c r="HN104" s="18"/>
      <c r="HO104" s="18"/>
      <c r="HP104" s="18"/>
      <c r="HQ104" s="18"/>
      <c r="HR104" s="18"/>
      <c r="HS104" s="18"/>
      <c r="HT104" s="18"/>
      <c r="HU104" s="18"/>
      <c r="HV104" s="18"/>
      <c r="HW104" s="18"/>
      <c r="HX104" s="18"/>
      <c r="HY104" s="18"/>
      <c r="HZ104" s="18"/>
      <c r="IA104" s="18"/>
      <c r="IB104" s="18"/>
      <c r="IC104" s="18"/>
      <c r="ID104" s="18"/>
      <c r="IE104" s="18"/>
      <c r="IF104" s="18"/>
      <c r="IG104" s="18"/>
      <c r="IH104" s="18"/>
      <c r="II104" s="18"/>
      <c r="IJ104" s="18"/>
      <c r="IK104" s="18"/>
      <c r="IL104" s="18"/>
      <c r="IM104" s="18"/>
      <c r="IN104" s="18"/>
      <c r="IO104" s="18"/>
      <c r="IP104" s="18"/>
      <c r="IQ104" s="18"/>
      <c r="IR104" s="18"/>
      <c r="IS104" s="18"/>
      <c r="IT104" s="18"/>
      <c r="IU104" s="18"/>
    </row>
    <row r="105" spans="1:255" s="19" customFormat="1" ht="11.25" customHeight="1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  <c r="DI105" s="18"/>
      <c r="DJ105" s="18"/>
      <c r="DK105" s="18"/>
      <c r="DL105" s="18"/>
      <c r="DM105" s="18"/>
      <c r="DN105" s="18"/>
      <c r="DO105" s="18"/>
      <c r="DP105" s="18"/>
      <c r="DQ105" s="18"/>
      <c r="DR105" s="18"/>
      <c r="DS105" s="18"/>
      <c r="DT105" s="18"/>
      <c r="DU105" s="18"/>
      <c r="DV105" s="18"/>
      <c r="DW105" s="18"/>
      <c r="DX105" s="18"/>
      <c r="DY105" s="18"/>
      <c r="DZ105" s="18"/>
      <c r="EA105" s="18"/>
      <c r="EB105" s="18"/>
      <c r="EC105" s="18"/>
      <c r="ED105" s="18"/>
      <c r="EE105" s="18"/>
      <c r="EF105" s="18"/>
      <c r="EG105" s="18"/>
      <c r="EH105" s="18"/>
      <c r="EI105" s="18"/>
      <c r="EJ105" s="18"/>
      <c r="EK105" s="18"/>
      <c r="EL105" s="18"/>
      <c r="EM105" s="18"/>
      <c r="EN105" s="18"/>
      <c r="EO105" s="18"/>
      <c r="EP105" s="18"/>
      <c r="EQ105" s="18"/>
      <c r="ER105" s="18"/>
      <c r="ES105" s="18"/>
      <c r="ET105" s="18"/>
      <c r="EU105" s="18"/>
      <c r="EV105" s="18"/>
      <c r="EW105" s="18"/>
      <c r="EX105" s="18"/>
      <c r="EY105" s="18"/>
      <c r="EZ105" s="18"/>
      <c r="FA105" s="18"/>
      <c r="FB105" s="18"/>
      <c r="FC105" s="18"/>
      <c r="FD105" s="18"/>
      <c r="FE105" s="18"/>
      <c r="FF105" s="18"/>
      <c r="FG105" s="18"/>
      <c r="FH105" s="18"/>
      <c r="FI105" s="18"/>
      <c r="FJ105" s="18"/>
      <c r="FK105" s="18"/>
      <c r="FL105" s="18"/>
      <c r="FM105" s="18"/>
      <c r="FN105" s="18"/>
      <c r="FO105" s="18"/>
      <c r="FP105" s="18"/>
      <c r="FQ105" s="18"/>
      <c r="FR105" s="18"/>
      <c r="FS105" s="18"/>
      <c r="FT105" s="18"/>
      <c r="FU105" s="18"/>
      <c r="FV105" s="18"/>
      <c r="FW105" s="18"/>
      <c r="FX105" s="18"/>
      <c r="FY105" s="18"/>
      <c r="FZ105" s="18"/>
      <c r="GA105" s="18"/>
      <c r="GB105" s="18"/>
      <c r="GC105" s="18"/>
      <c r="GD105" s="18"/>
      <c r="GE105" s="18"/>
      <c r="GF105" s="18"/>
      <c r="GG105" s="18"/>
      <c r="GH105" s="18"/>
      <c r="GI105" s="18"/>
      <c r="GJ105" s="18"/>
      <c r="GK105" s="18"/>
      <c r="GL105" s="18"/>
      <c r="GM105" s="18"/>
      <c r="GN105" s="18"/>
      <c r="GO105" s="18"/>
      <c r="GP105" s="18"/>
      <c r="GQ105" s="18"/>
      <c r="GR105" s="18"/>
      <c r="GS105" s="18"/>
      <c r="GT105" s="18"/>
      <c r="GU105" s="18"/>
      <c r="GV105" s="18"/>
      <c r="GW105" s="18"/>
      <c r="GX105" s="18"/>
      <c r="GY105" s="18"/>
      <c r="GZ105" s="18"/>
      <c r="HA105" s="18"/>
      <c r="HB105" s="18"/>
      <c r="HC105" s="18"/>
      <c r="HD105" s="18"/>
      <c r="HE105" s="18"/>
      <c r="HF105" s="18"/>
      <c r="HG105" s="18"/>
      <c r="HH105" s="18"/>
      <c r="HI105" s="18"/>
      <c r="HJ105" s="18"/>
      <c r="HK105" s="18"/>
      <c r="HL105" s="18"/>
      <c r="HM105" s="18"/>
      <c r="HN105" s="18"/>
      <c r="HO105" s="18"/>
      <c r="HP105" s="18"/>
      <c r="HQ105" s="18"/>
      <c r="HR105" s="18"/>
      <c r="HS105" s="18"/>
      <c r="HT105" s="18"/>
      <c r="HU105" s="18"/>
      <c r="HV105" s="18"/>
      <c r="HW105" s="18"/>
      <c r="HX105" s="18"/>
      <c r="HY105" s="18"/>
      <c r="HZ105" s="18"/>
      <c r="IA105" s="18"/>
      <c r="IB105" s="18"/>
      <c r="IC105" s="18"/>
      <c r="ID105" s="18"/>
      <c r="IE105" s="18"/>
      <c r="IF105" s="18"/>
      <c r="IG105" s="18"/>
      <c r="IH105" s="18"/>
      <c r="II105" s="18"/>
      <c r="IJ105" s="18"/>
      <c r="IK105" s="18"/>
      <c r="IL105" s="18"/>
      <c r="IM105" s="18"/>
      <c r="IN105" s="18"/>
      <c r="IO105" s="18"/>
      <c r="IP105" s="18"/>
      <c r="IQ105" s="18"/>
      <c r="IR105" s="18"/>
      <c r="IS105" s="18"/>
      <c r="IT105" s="18"/>
      <c r="IU105" s="18"/>
    </row>
    <row r="106" spans="1:255" s="92" customFormat="1" ht="11.25" customHeight="1" x14ac:dyDescent="0.25">
      <c r="A106" s="91"/>
      <c r="B106" s="91"/>
      <c r="C106" s="91"/>
      <c r="D106" s="91"/>
      <c r="E106" s="91"/>
      <c r="F106" s="91"/>
      <c r="G106" s="91"/>
      <c r="H106" s="91"/>
      <c r="I106" s="91"/>
      <c r="J106" s="91"/>
      <c r="K106" s="91"/>
      <c r="L106" s="91"/>
      <c r="M106" s="91"/>
      <c r="N106" s="91"/>
      <c r="O106" s="91"/>
      <c r="P106" s="91"/>
      <c r="Q106" s="91"/>
      <c r="R106" s="91"/>
      <c r="S106" s="91"/>
      <c r="T106" s="91"/>
      <c r="U106" s="91"/>
      <c r="V106" s="91"/>
      <c r="W106" s="91"/>
      <c r="X106" s="91"/>
      <c r="Y106" s="91"/>
      <c r="Z106" s="91"/>
      <c r="AA106" s="91"/>
      <c r="AB106" s="91"/>
      <c r="AC106" s="91"/>
      <c r="AD106" s="91"/>
      <c r="AE106" s="91"/>
      <c r="AF106" s="91"/>
      <c r="AG106" s="91"/>
      <c r="AH106" s="91"/>
      <c r="AI106" s="91"/>
      <c r="AJ106" s="91"/>
      <c r="AK106" s="91"/>
      <c r="AL106" s="91"/>
      <c r="AM106" s="91"/>
      <c r="AN106" s="91"/>
      <c r="AO106" s="91"/>
      <c r="AP106" s="91"/>
      <c r="AQ106" s="91"/>
      <c r="AR106" s="91"/>
      <c r="AS106" s="91"/>
      <c r="AT106" s="91"/>
      <c r="AU106" s="91"/>
      <c r="AV106" s="91"/>
      <c r="AW106" s="91"/>
      <c r="AX106" s="91"/>
      <c r="AY106" s="91"/>
      <c r="AZ106" s="91"/>
      <c r="BA106" s="91"/>
      <c r="BB106" s="91"/>
      <c r="BC106" s="91"/>
      <c r="BD106" s="91"/>
      <c r="BE106" s="91"/>
      <c r="BF106" s="91"/>
      <c r="BG106" s="91"/>
      <c r="BH106" s="91"/>
      <c r="BI106" s="91"/>
      <c r="BJ106" s="91"/>
      <c r="BK106" s="91"/>
      <c r="BL106" s="91"/>
      <c r="BM106" s="91"/>
      <c r="BN106" s="91"/>
      <c r="BO106" s="91"/>
      <c r="BP106" s="91"/>
      <c r="BQ106" s="91"/>
      <c r="BR106" s="91"/>
      <c r="BS106" s="91"/>
      <c r="BT106" s="91"/>
      <c r="BU106" s="91"/>
      <c r="BV106" s="91"/>
      <c r="BW106" s="91"/>
      <c r="BX106" s="91"/>
      <c r="BY106" s="91"/>
      <c r="BZ106" s="91"/>
      <c r="CA106" s="91"/>
      <c r="CB106" s="91"/>
      <c r="CC106" s="91"/>
      <c r="CD106" s="91"/>
      <c r="CE106" s="91"/>
      <c r="CF106" s="91"/>
      <c r="CG106" s="91"/>
      <c r="CH106" s="91"/>
      <c r="CI106" s="91"/>
      <c r="CJ106" s="91"/>
      <c r="CK106" s="91"/>
      <c r="CL106" s="91"/>
      <c r="CM106" s="91"/>
      <c r="CN106" s="91"/>
      <c r="CO106" s="91"/>
      <c r="CP106" s="91"/>
      <c r="CQ106" s="91"/>
      <c r="CR106" s="91"/>
      <c r="CS106" s="91"/>
      <c r="CT106" s="91"/>
      <c r="CU106" s="91"/>
      <c r="CV106" s="91"/>
      <c r="CW106" s="91"/>
      <c r="CX106" s="91"/>
      <c r="CY106" s="91"/>
      <c r="CZ106" s="91"/>
      <c r="DA106" s="91"/>
      <c r="DB106" s="91"/>
      <c r="DC106" s="91"/>
      <c r="DD106" s="91"/>
      <c r="DE106" s="91"/>
      <c r="DF106" s="91"/>
      <c r="DG106" s="91"/>
      <c r="DH106" s="91"/>
      <c r="DI106" s="91"/>
      <c r="DJ106" s="91"/>
      <c r="DK106" s="91"/>
      <c r="DL106" s="91"/>
      <c r="DM106" s="91"/>
      <c r="DN106" s="91"/>
      <c r="DO106" s="91"/>
      <c r="DP106" s="91"/>
      <c r="DQ106" s="91"/>
      <c r="DR106" s="91"/>
      <c r="DS106" s="91"/>
      <c r="DT106" s="91"/>
      <c r="DU106" s="91"/>
      <c r="DV106" s="91"/>
      <c r="DW106" s="91"/>
      <c r="DX106" s="91"/>
      <c r="DY106" s="91"/>
      <c r="DZ106" s="91"/>
      <c r="EA106" s="91"/>
      <c r="EB106" s="91"/>
      <c r="EC106" s="91"/>
      <c r="ED106" s="91"/>
      <c r="EE106" s="91"/>
      <c r="EF106" s="91"/>
      <c r="EG106" s="91"/>
      <c r="EH106" s="91"/>
      <c r="EI106" s="91"/>
      <c r="EJ106" s="91"/>
      <c r="EK106" s="91"/>
      <c r="EL106" s="91"/>
      <c r="EM106" s="91"/>
      <c r="EN106" s="91"/>
      <c r="EO106" s="91"/>
      <c r="EP106" s="91"/>
      <c r="EQ106" s="91"/>
      <c r="ER106" s="91"/>
      <c r="ES106" s="91"/>
      <c r="ET106" s="91"/>
      <c r="EU106" s="91"/>
      <c r="EV106" s="91"/>
      <c r="EW106" s="91"/>
      <c r="EX106" s="91"/>
      <c r="EY106" s="91"/>
      <c r="EZ106" s="91"/>
      <c r="FA106" s="91"/>
      <c r="FB106" s="91"/>
      <c r="FC106" s="91"/>
      <c r="FD106" s="91"/>
      <c r="FE106" s="91"/>
      <c r="FF106" s="91"/>
      <c r="FG106" s="91"/>
      <c r="FH106" s="91"/>
      <c r="FI106" s="91"/>
      <c r="FJ106" s="91"/>
      <c r="FK106" s="91"/>
      <c r="FL106" s="91"/>
      <c r="FM106" s="91"/>
      <c r="FN106" s="91"/>
      <c r="FO106" s="91"/>
      <c r="FP106" s="91"/>
      <c r="FQ106" s="91"/>
      <c r="FR106" s="91"/>
      <c r="FS106" s="91"/>
      <c r="FT106" s="91"/>
      <c r="FU106" s="91"/>
      <c r="FV106" s="91"/>
      <c r="FW106" s="91"/>
      <c r="FX106" s="91"/>
      <c r="FY106" s="91"/>
      <c r="FZ106" s="91"/>
      <c r="GA106" s="91"/>
      <c r="GB106" s="91"/>
      <c r="GC106" s="91"/>
      <c r="GD106" s="91"/>
      <c r="GE106" s="91"/>
      <c r="GF106" s="91"/>
      <c r="GG106" s="91"/>
      <c r="GH106" s="91"/>
      <c r="GI106" s="91"/>
      <c r="GJ106" s="91"/>
      <c r="GK106" s="91"/>
      <c r="GL106" s="91"/>
      <c r="GM106" s="91"/>
      <c r="GN106" s="91"/>
      <c r="GO106" s="91"/>
      <c r="GP106" s="91"/>
      <c r="GQ106" s="91"/>
      <c r="GR106" s="91"/>
      <c r="GS106" s="91"/>
      <c r="GT106" s="91"/>
      <c r="GU106" s="91"/>
      <c r="GV106" s="91"/>
      <c r="GW106" s="91"/>
      <c r="GX106" s="91"/>
      <c r="GY106" s="91"/>
      <c r="GZ106" s="91"/>
      <c r="HA106" s="91"/>
      <c r="HB106" s="91"/>
      <c r="HC106" s="91"/>
      <c r="HD106" s="91"/>
      <c r="HE106" s="91"/>
      <c r="HF106" s="91"/>
      <c r="HG106" s="91"/>
      <c r="HH106" s="91"/>
      <c r="HI106" s="91"/>
      <c r="HJ106" s="91"/>
      <c r="HK106" s="91"/>
      <c r="HL106" s="91"/>
      <c r="HM106" s="91"/>
      <c r="HN106" s="91"/>
      <c r="HO106" s="91"/>
      <c r="HP106" s="91"/>
      <c r="HQ106" s="91"/>
      <c r="HR106" s="91"/>
      <c r="HS106" s="91"/>
      <c r="HT106" s="91"/>
      <c r="HU106" s="91"/>
      <c r="HV106" s="91"/>
      <c r="HW106" s="91"/>
      <c r="HX106" s="91"/>
      <c r="HY106" s="91"/>
      <c r="HZ106" s="91"/>
      <c r="IA106" s="91"/>
      <c r="IB106" s="91"/>
      <c r="IC106" s="91"/>
      <c r="ID106" s="91"/>
      <c r="IE106" s="91"/>
      <c r="IF106" s="91"/>
      <c r="IG106" s="91"/>
      <c r="IH106" s="91"/>
      <c r="II106" s="91"/>
      <c r="IJ106" s="91"/>
      <c r="IK106" s="91"/>
      <c r="IL106" s="91"/>
      <c r="IM106" s="91"/>
      <c r="IN106" s="91"/>
      <c r="IO106" s="91"/>
      <c r="IP106" s="91"/>
      <c r="IQ106" s="91"/>
      <c r="IR106" s="91"/>
      <c r="IS106" s="91"/>
      <c r="IT106" s="91"/>
      <c r="IU106" s="91"/>
    </row>
    <row r="107" spans="1:255" s="92" customFormat="1" ht="11.25" customHeight="1" x14ac:dyDescent="0.25">
      <c r="A107" s="91"/>
      <c r="B107" s="91"/>
      <c r="C107" s="91"/>
      <c r="D107" s="91"/>
      <c r="E107" s="91"/>
      <c r="F107" s="91"/>
      <c r="G107" s="91"/>
      <c r="H107" s="91"/>
      <c r="I107" s="91"/>
      <c r="J107" s="91"/>
      <c r="K107" s="91"/>
      <c r="L107" s="91"/>
      <c r="M107" s="91"/>
      <c r="N107" s="91"/>
      <c r="O107" s="91"/>
      <c r="P107" s="91"/>
      <c r="Q107" s="91"/>
      <c r="R107" s="91"/>
      <c r="S107" s="91"/>
      <c r="T107" s="91"/>
      <c r="U107" s="91"/>
      <c r="V107" s="91"/>
      <c r="W107" s="91"/>
      <c r="X107" s="91"/>
      <c r="Y107" s="91"/>
      <c r="Z107" s="91"/>
      <c r="AA107" s="91"/>
      <c r="AB107" s="91"/>
      <c r="AC107" s="91"/>
      <c r="AD107" s="91"/>
      <c r="AE107" s="91"/>
      <c r="AF107" s="91"/>
      <c r="AG107" s="91"/>
      <c r="AH107" s="91"/>
      <c r="AI107" s="91"/>
      <c r="AJ107" s="91"/>
      <c r="AK107" s="91"/>
      <c r="AL107" s="91"/>
      <c r="AM107" s="91"/>
      <c r="AN107" s="91"/>
      <c r="AO107" s="91"/>
      <c r="AP107" s="91"/>
      <c r="AQ107" s="91"/>
      <c r="AR107" s="91"/>
      <c r="AS107" s="91"/>
      <c r="AT107" s="91"/>
      <c r="AU107" s="91"/>
      <c r="AV107" s="91"/>
      <c r="AW107" s="91"/>
      <c r="AX107" s="91"/>
      <c r="AY107" s="91"/>
      <c r="AZ107" s="91"/>
      <c r="BA107" s="91"/>
      <c r="BB107" s="91"/>
      <c r="BC107" s="91"/>
      <c r="BD107" s="91"/>
      <c r="BE107" s="91"/>
      <c r="BF107" s="91"/>
      <c r="BG107" s="91"/>
      <c r="BH107" s="91"/>
      <c r="BI107" s="91"/>
      <c r="BJ107" s="91"/>
      <c r="BK107" s="91"/>
      <c r="BL107" s="91"/>
      <c r="BM107" s="91"/>
      <c r="BN107" s="91"/>
      <c r="BO107" s="91"/>
      <c r="BP107" s="91"/>
      <c r="BQ107" s="91"/>
      <c r="BR107" s="91"/>
      <c r="BS107" s="91"/>
      <c r="BT107" s="91"/>
      <c r="BU107" s="91"/>
      <c r="BV107" s="91"/>
      <c r="BW107" s="91"/>
      <c r="BX107" s="91"/>
      <c r="BY107" s="91"/>
      <c r="BZ107" s="91"/>
      <c r="CA107" s="91"/>
      <c r="CB107" s="91"/>
      <c r="CC107" s="91"/>
      <c r="CD107" s="91"/>
      <c r="CE107" s="91"/>
      <c r="CF107" s="91"/>
      <c r="CG107" s="91"/>
      <c r="CH107" s="91"/>
      <c r="CI107" s="91"/>
      <c r="CJ107" s="91"/>
      <c r="CK107" s="91"/>
      <c r="CL107" s="91"/>
      <c r="CM107" s="91"/>
      <c r="CN107" s="91"/>
      <c r="CO107" s="91"/>
      <c r="CP107" s="91"/>
      <c r="CQ107" s="91"/>
      <c r="CR107" s="91"/>
      <c r="CS107" s="91"/>
      <c r="CT107" s="91"/>
      <c r="CU107" s="91"/>
      <c r="CV107" s="91"/>
      <c r="CW107" s="91"/>
      <c r="CX107" s="91"/>
      <c r="CY107" s="91"/>
      <c r="CZ107" s="91"/>
      <c r="DA107" s="91"/>
      <c r="DB107" s="91"/>
      <c r="DC107" s="91"/>
      <c r="DD107" s="91"/>
      <c r="DE107" s="91"/>
      <c r="DF107" s="91"/>
      <c r="DG107" s="91"/>
      <c r="DH107" s="91"/>
      <c r="DI107" s="91"/>
      <c r="DJ107" s="91"/>
      <c r="DK107" s="91"/>
      <c r="DL107" s="91"/>
      <c r="DM107" s="91"/>
      <c r="DN107" s="91"/>
      <c r="DO107" s="91"/>
      <c r="DP107" s="91"/>
      <c r="DQ107" s="91"/>
      <c r="DR107" s="91"/>
      <c r="DS107" s="91"/>
      <c r="DT107" s="91"/>
      <c r="DU107" s="91"/>
      <c r="DV107" s="91"/>
      <c r="DW107" s="91"/>
      <c r="DX107" s="91"/>
      <c r="DY107" s="91"/>
      <c r="DZ107" s="91"/>
      <c r="EA107" s="91"/>
      <c r="EB107" s="91"/>
      <c r="EC107" s="91"/>
      <c r="ED107" s="91"/>
      <c r="EE107" s="91"/>
      <c r="EF107" s="91"/>
      <c r="EG107" s="91"/>
      <c r="EH107" s="91"/>
      <c r="EI107" s="91"/>
      <c r="EJ107" s="91"/>
      <c r="EK107" s="91"/>
      <c r="EL107" s="91"/>
      <c r="EM107" s="91"/>
      <c r="EN107" s="91"/>
      <c r="EO107" s="91"/>
      <c r="EP107" s="91"/>
      <c r="EQ107" s="91"/>
      <c r="ER107" s="91"/>
      <c r="ES107" s="91"/>
      <c r="ET107" s="91"/>
      <c r="EU107" s="91"/>
      <c r="EV107" s="91"/>
      <c r="EW107" s="91"/>
      <c r="EX107" s="91"/>
      <c r="EY107" s="91"/>
      <c r="EZ107" s="91"/>
      <c r="FA107" s="91"/>
      <c r="FB107" s="91"/>
      <c r="FC107" s="91"/>
      <c r="FD107" s="91"/>
      <c r="FE107" s="91"/>
      <c r="FF107" s="91"/>
      <c r="FG107" s="91"/>
      <c r="FH107" s="91"/>
      <c r="FI107" s="91"/>
      <c r="FJ107" s="91"/>
      <c r="FK107" s="91"/>
      <c r="FL107" s="91"/>
      <c r="FM107" s="91"/>
      <c r="FN107" s="91"/>
      <c r="FO107" s="91"/>
      <c r="FP107" s="91"/>
      <c r="FQ107" s="91"/>
      <c r="FR107" s="91"/>
      <c r="FS107" s="91"/>
      <c r="FT107" s="91"/>
      <c r="FU107" s="91"/>
      <c r="FV107" s="91"/>
      <c r="FW107" s="91"/>
      <c r="FX107" s="91"/>
      <c r="FY107" s="91"/>
      <c r="FZ107" s="91"/>
      <c r="GA107" s="91"/>
      <c r="GB107" s="91"/>
      <c r="GC107" s="91"/>
      <c r="GD107" s="91"/>
      <c r="GE107" s="91"/>
      <c r="GF107" s="91"/>
      <c r="GG107" s="91"/>
      <c r="GH107" s="91"/>
      <c r="GI107" s="91"/>
      <c r="GJ107" s="91"/>
      <c r="GK107" s="91"/>
      <c r="GL107" s="91"/>
      <c r="GM107" s="91"/>
      <c r="GN107" s="91"/>
      <c r="GO107" s="91"/>
      <c r="GP107" s="91"/>
      <c r="GQ107" s="91"/>
      <c r="GR107" s="91"/>
      <c r="GS107" s="91"/>
      <c r="GT107" s="91"/>
      <c r="GU107" s="91"/>
      <c r="GV107" s="91"/>
      <c r="GW107" s="91"/>
      <c r="GX107" s="91"/>
      <c r="GY107" s="91"/>
      <c r="GZ107" s="91"/>
      <c r="HA107" s="91"/>
      <c r="HB107" s="91"/>
      <c r="HC107" s="91"/>
      <c r="HD107" s="91"/>
      <c r="HE107" s="91"/>
      <c r="HF107" s="91"/>
      <c r="HG107" s="91"/>
      <c r="HH107" s="91"/>
      <c r="HI107" s="91"/>
      <c r="HJ107" s="91"/>
      <c r="HK107" s="91"/>
      <c r="HL107" s="91"/>
      <c r="HM107" s="91"/>
      <c r="HN107" s="91"/>
      <c r="HO107" s="91"/>
      <c r="HP107" s="91"/>
      <c r="HQ107" s="91"/>
      <c r="HR107" s="91"/>
      <c r="HS107" s="91"/>
      <c r="HT107" s="91"/>
      <c r="HU107" s="91"/>
      <c r="HV107" s="91"/>
      <c r="HW107" s="91"/>
      <c r="HX107" s="91"/>
      <c r="HY107" s="91"/>
      <c r="HZ107" s="91"/>
      <c r="IA107" s="91"/>
      <c r="IB107" s="91"/>
      <c r="IC107" s="91"/>
      <c r="ID107" s="91"/>
      <c r="IE107" s="91"/>
      <c r="IF107" s="91"/>
      <c r="IG107" s="91"/>
      <c r="IH107" s="91"/>
      <c r="II107" s="91"/>
      <c r="IJ107" s="91"/>
      <c r="IK107" s="91"/>
      <c r="IL107" s="91"/>
      <c r="IM107" s="91"/>
      <c r="IN107" s="91"/>
      <c r="IO107" s="91"/>
      <c r="IP107" s="91"/>
      <c r="IQ107" s="91"/>
      <c r="IR107" s="91"/>
      <c r="IS107" s="91"/>
      <c r="IT107" s="91"/>
      <c r="IU107" s="91"/>
    </row>
  </sheetData>
  <mergeCells count="9">
    <mergeCell ref="E9:F9"/>
    <mergeCell ref="E14:F14"/>
    <mergeCell ref="E15:F15"/>
    <mergeCell ref="B17:G17"/>
    <mergeCell ref="B104:E104"/>
    <mergeCell ref="B90:C90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Ají Cristal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2023-03-30T11:56:50Z</dcterms:modified>
  <cp:category/>
  <cp:contentStatus/>
</cp:coreProperties>
</file>