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AJO" sheetId="3" r:id="rId1"/>
  </sheets>
  <definedNames>
    <definedName name="_xlnm._FilterDatabase" localSheetId="0" hidden="1">AJO!$A$63:$IR$63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" i="3" l="1"/>
  <c r="G49" i="3" l="1"/>
  <c r="G62" i="3" l="1"/>
  <c r="G51" i="3"/>
  <c r="G34" i="3"/>
  <c r="G35" i="3" s="1"/>
  <c r="G53" i="3"/>
  <c r="G52" i="3"/>
  <c r="G50" i="3"/>
  <c r="G48" i="3"/>
  <c r="G47" i="3"/>
  <c r="G46" i="3"/>
  <c r="G45" i="3"/>
  <c r="G44" i="3"/>
  <c r="G42" i="3"/>
  <c r="G28" i="3"/>
  <c r="G26" i="3"/>
  <c r="C131" i="3" l="1"/>
  <c r="G61" i="3"/>
  <c r="G60" i="3"/>
  <c r="G58" i="3"/>
  <c r="G43" i="3"/>
  <c r="G41" i="3"/>
  <c r="G40" i="3"/>
  <c r="G39" i="3"/>
  <c r="G29" i="3"/>
  <c r="G27" i="3"/>
  <c r="G25" i="3"/>
  <c r="G24" i="3"/>
  <c r="G23" i="3"/>
  <c r="G22" i="3"/>
  <c r="G21" i="3"/>
  <c r="G12" i="3"/>
  <c r="G113" i="3" s="1"/>
  <c r="G54" i="3" l="1"/>
  <c r="C129" i="3" s="1"/>
  <c r="G30" i="3"/>
  <c r="C127" i="3" s="1"/>
  <c r="C128" i="3"/>
  <c r="G95" i="3"/>
  <c r="G66" i="3"/>
  <c r="G84" i="3"/>
  <c r="G85" i="3"/>
  <c r="G87" i="3"/>
  <c r="G88" i="3"/>
  <c r="G70" i="3"/>
  <c r="G94" i="3"/>
  <c r="G90" i="3"/>
  <c r="G97" i="3"/>
  <c r="G98" i="3"/>
  <c r="G77" i="3"/>
  <c r="G76" i="3"/>
  <c r="G74" i="3"/>
  <c r="G91" i="3"/>
  <c r="G99" i="3"/>
  <c r="G96" i="3"/>
  <c r="G64" i="3"/>
  <c r="G82" i="3"/>
  <c r="G93" i="3"/>
  <c r="G92" i="3"/>
  <c r="G67" i="3"/>
  <c r="G65" i="3"/>
  <c r="G102" i="3"/>
  <c r="G83" i="3"/>
  <c r="G81" i="3"/>
  <c r="G80" i="3"/>
  <c r="G86" i="3"/>
  <c r="G78" i="3"/>
  <c r="G101" i="3"/>
  <c r="G71" i="3"/>
  <c r="G100" i="3"/>
  <c r="G68" i="3"/>
  <c r="G69" i="3"/>
  <c r="G73" i="3"/>
  <c r="G72" i="3"/>
  <c r="G103" i="3" l="1"/>
  <c r="C130" i="3" s="1"/>
  <c r="G110" i="3" l="1"/>
  <c r="G111" i="3" s="1"/>
  <c r="G112" i="3" s="1"/>
  <c r="G114" i="3" s="1"/>
  <c r="C132" i="3" l="1"/>
  <c r="C133" i="3" s="1"/>
  <c r="D130" i="3" s="1"/>
  <c r="D138" i="3"/>
  <c r="E138" i="3"/>
  <c r="C138" i="3"/>
  <c r="D132" i="3" l="1"/>
  <c r="D129" i="3"/>
  <c r="D131" i="3"/>
  <c r="D127" i="3"/>
  <c r="D133" i="3" l="1"/>
</calcChain>
</file>

<file path=xl/sharedStrings.xml><?xml version="1.0" encoding="utf-8"?>
<sst xmlns="http://schemas.openxmlformats.org/spreadsheetml/2006/main" count="297" uniqueCount="147">
  <si>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</si>
  <si>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</si>
  <si>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</si>
  <si>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</si>
  <si>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</si>
  <si>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</si>
  <si>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</si>
  <si>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</si>
  <si>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</si>
  <si>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</si>
  <si>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</si>
  <si>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</si>
  <si>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</si>
  <si>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</si>
  <si>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</si>
  <si>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</si>
  <si>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</si>
  <si>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</si>
  <si>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</si>
  <si>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</si>
  <si>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</si>
  <si>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</si>
  <si>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</si>
  <si>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</si>
  <si>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</si>
  <si>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</si>
  <si>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</si>
  <si>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</si>
  <si>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</si>
  <si>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</si>
  <si>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</si>
  <si>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</si>
  <si>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</si>
  <si>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</si>
  <si>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</si>
  <si>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</si>
  <si>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</si>
  <si>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</si>
  <si>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</si>
  <si>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</si>
  <si>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</si>
  <si>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</si>
  <si>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</si>
  <si>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</si>
  <si>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</si>
  <si>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</si>
  <si>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</si>
  <si>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</si>
  <si>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</si>
  <si>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</si>
  <si>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</si>
  <si>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</si>
  <si>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</si>
  <si>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</si>
  <si>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</si>
  <si>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</si>
  <si>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</si>
  <si>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</si>
  <si>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</si>
  <si>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</si>
  <si>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</si>
  <si>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</si>
  <si>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</si>
  <si>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</si>
  <si>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</si>
  <si>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</si>
  <si>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</si>
  <si>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SEQUIA</t>
  </si>
  <si>
    <t>Transplante/siembra</t>
  </si>
  <si>
    <t>Riegos (4)</t>
  </si>
  <si>
    <t>Aplicación fertilizante</t>
  </si>
  <si>
    <t>Limpia manual</t>
  </si>
  <si>
    <t>Aradura</t>
  </si>
  <si>
    <t>Rastraje</t>
  </si>
  <si>
    <t>Melgadura</t>
  </si>
  <si>
    <t>kg</t>
  </si>
  <si>
    <t>Lt</t>
  </si>
  <si>
    <t>RENDIMIENTO (Unidades/ha)</t>
  </si>
  <si>
    <t>PRECIO ESPERADO ($/Unidades)</t>
  </si>
  <si>
    <t>Sept</t>
  </si>
  <si>
    <t>Ago</t>
  </si>
  <si>
    <t>Feb</t>
  </si>
  <si>
    <t>O"higgins</t>
  </si>
  <si>
    <t>Rengo</t>
  </si>
  <si>
    <t>Quinta de Tilcoco</t>
  </si>
  <si>
    <t>Época(Mes)</t>
  </si>
  <si>
    <t>JA/JH</t>
  </si>
  <si>
    <t>Jul-Agost</t>
  </si>
  <si>
    <t>Polyben 50 wp</t>
  </si>
  <si>
    <t>ESCENARIOS COSTO UNITARIO  ($/unidades) kg</t>
  </si>
  <si>
    <t>Rendimiento  (Unidades/hà) kg</t>
  </si>
  <si>
    <t>Costo unitario ($/ Unidades) kg (*)</t>
  </si>
  <si>
    <t>Ajo</t>
  </si>
  <si>
    <t>Chino</t>
  </si>
  <si>
    <t>Noviembre</t>
  </si>
  <si>
    <t>Nov-Dic</t>
  </si>
  <si>
    <t>Selec.y desinfección de semillas</t>
  </si>
  <si>
    <t xml:space="preserve">Tapadura </t>
  </si>
  <si>
    <t>Mar/abr</t>
  </si>
  <si>
    <t>3</t>
  </si>
  <si>
    <t>Mayo</t>
  </si>
  <si>
    <t>jun</t>
  </si>
  <si>
    <t xml:space="preserve">Aplicación de herbicida </t>
  </si>
  <si>
    <t>jul</t>
  </si>
  <si>
    <t>Abr-Junio-Sept-Oct</t>
  </si>
  <si>
    <t>Arranque y rodelado</t>
  </si>
  <si>
    <t>Feb-marzo</t>
  </si>
  <si>
    <t>PLANTINES/SEMILLA</t>
  </si>
  <si>
    <t>Rotofresa</t>
  </si>
  <si>
    <t>Febrero</t>
  </si>
  <si>
    <t xml:space="preserve">Aplicación herbicida </t>
  </si>
  <si>
    <t>Abril</t>
  </si>
  <si>
    <t xml:space="preserve">Aplicación pesticidas </t>
  </si>
  <si>
    <t>Agosto</t>
  </si>
  <si>
    <t>Septiembre</t>
  </si>
  <si>
    <t>Octubre</t>
  </si>
  <si>
    <t>Febrero-Marzo</t>
  </si>
  <si>
    <t>Mezcla 17-20-20</t>
  </si>
  <si>
    <t xml:space="preserve">Febrero </t>
  </si>
  <si>
    <t>Apache plus 535 sc</t>
  </si>
  <si>
    <t>Aquiles 24 ec</t>
  </si>
  <si>
    <t>Junio-julio</t>
  </si>
  <si>
    <t>Junio-Julio</t>
  </si>
  <si>
    <t>ABONOS FOLIARES</t>
  </si>
  <si>
    <t>Invicto 50 cs</t>
  </si>
  <si>
    <t>Balazo 90 sp</t>
  </si>
  <si>
    <t>Fertifol</t>
  </si>
  <si>
    <t>Fosfonat 40-20</t>
  </si>
  <si>
    <t>Pendimetalin 330 ec</t>
  </si>
  <si>
    <t>Prodigio 600 sc</t>
  </si>
  <si>
    <t xml:space="preserve">Ivron </t>
  </si>
  <si>
    <t>Indicate 5</t>
  </si>
  <si>
    <t>Propizol 25 ec</t>
  </si>
  <si>
    <t>Polyben 50 wp (Sumergir)</t>
  </si>
  <si>
    <t>Kelpak</t>
  </si>
  <si>
    <t xml:space="preserve">Febrero a Marzo </t>
  </si>
  <si>
    <t>Febrero a Marzo</t>
  </si>
  <si>
    <t xml:space="preserve">Junio </t>
  </si>
  <si>
    <t>Junio</t>
  </si>
  <si>
    <t>Bulldock 125 ec</t>
  </si>
  <si>
    <t xml:space="preserve">Fertifol </t>
  </si>
  <si>
    <t>Rukam K</t>
  </si>
  <si>
    <t>Mayo a noviembre</t>
  </si>
  <si>
    <t>Febrero a marzo</t>
  </si>
  <si>
    <t>Apolo ew</t>
  </si>
  <si>
    <t>Salitre pro Q</t>
  </si>
  <si>
    <t>HERBICIDA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</si>
</sst>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b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5" fillId="0" borderId="17"/>
    <xf numFmtId="9" fontId="17" fillId="0" borderId="17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1" fillId="6" borderId="17" xfId="0" applyFont="1" applyFill="1" applyBorder="1" applyAlignment="1"/>
    <xf numFmtId="3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49" fontId="9" fillId="7" borderId="28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9" fillId="7" borderId="32" xfId="0" applyNumberFormat="1" applyFont="1" applyFill="1" applyBorder="1" applyAlignment="1">
      <alignment vertical="center"/>
    </xf>
    <xf numFmtId="165" fontId="9" fillId="7" borderId="33" xfId="0" applyNumberFormat="1" applyFont="1" applyFill="1" applyBorder="1" applyAlignment="1">
      <alignment vertical="center"/>
    </xf>
    <xf numFmtId="9" fontId="9" fillId="7" borderId="34" xfId="0" applyNumberFormat="1" applyFont="1" applyFill="1" applyBorder="1" applyAlignment="1">
      <alignment vertical="center"/>
    </xf>
    <xf numFmtId="0" fontId="11" fillId="8" borderId="37" xfId="0" applyFont="1" applyFill="1" applyBorder="1" applyAlignment="1"/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8" xfId="0" applyNumberFormat="1" applyFont="1" applyFill="1" applyBorder="1" applyAlignment="1">
      <alignment vertical="center"/>
    </xf>
    <xf numFmtId="0" fontId="11" fillId="2" borderId="39" xfId="0" applyFont="1" applyFill="1" applyBorder="1" applyAlignment="1"/>
    <xf numFmtId="0" fontId="11" fillId="2" borderId="40" xfId="0" applyFont="1" applyFill="1" applyBorder="1" applyAlignment="1"/>
    <xf numFmtId="49" fontId="11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 applyAlignment="1"/>
    <xf numFmtId="0" fontId="11" fillId="2" borderId="45" xfId="0" applyFont="1" applyFill="1" applyBorder="1" applyAlignment="1"/>
    <xf numFmtId="0" fontId="9" fillId="6" borderId="17" xfId="0" applyFont="1" applyFill="1" applyBorder="1" applyAlignment="1">
      <alignment vertical="center"/>
    </xf>
    <xf numFmtId="49" fontId="9" fillId="7" borderId="46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3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2" fillId="2" borderId="49" xfId="0" applyFont="1" applyFill="1" applyBorder="1" applyAlignment="1"/>
    <xf numFmtId="0" fontId="2" fillId="2" borderId="50" xfId="0" applyFont="1" applyFill="1" applyBorder="1" applyAlignment="1"/>
    <xf numFmtId="0" fontId="2" fillId="2" borderId="50" xfId="0" applyFont="1" applyFill="1" applyBorder="1" applyAlignment="1">
      <alignment horizontal="center"/>
    </xf>
    <xf numFmtId="3" fontId="2" fillId="2" borderId="50" xfId="0" applyNumberFormat="1" applyFont="1" applyFill="1" applyBorder="1" applyAlignment="1"/>
    <xf numFmtId="3" fontId="2" fillId="2" borderId="50" xfId="0" applyNumberFormat="1" applyFont="1" applyFill="1" applyBorder="1" applyAlignment="1">
      <alignment horizontal="right"/>
    </xf>
    <xf numFmtId="3" fontId="9" fillId="7" borderId="47" xfId="0" applyNumberFormat="1" applyFont="1" applyFill="1" applyBorder="1" applyAlignment="1">
      <alignment vertical="center"/>
    </xf>
    <xf numFmtId="49" fontId="9" fillId="7" borderId="18" xfId="0" applyNumberFormat="1" applyFont="1" applyFill="1" applyBorder="1" applyAlignment="1">
      <alignment horizontal="center" vertical="center"/>
    </xf>
    <xf numFmtId="49" fontId="11" fillId="7" borderId="29" xfId="0" applyNumberFormat="1" applyFont="1" applyFill="1" applyBorder="1" applyAlignment="1">
      <alignment horizontal="center"/>
    </xf>
    <xf numFmtId="49" fontId="5" fillId="3" borderId="54" xfId="0" applyNumberFormat="1" applyFont="1" applyFill="1" applyBorder="1" applyAlignment="1">
      <alignment vertical="center"/>
    </xf>
    <xf numFmtId="0" fontId="5" fillId="3" borderId="54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4" fillId="8" borderId="35" xfId="0" applyNumberFormat="1" applyFont="1" applyFill="1" applyBorder="1" applyAlignment="1">
      <alignment vertical="center"/>
    </xf>
    <xf numFmtId="0" fontId="9" fillId="8" borderId="36" xfId="0" applyFont="1" applyFill="1" applyBorder="1" applyAlignment="1">
      <alignment vertical="center"/>
    </xf>
    <xf numFmtId="49" fontId="14" fillId="8" borderId="51" xfId="0" applyNumberFormat="1" applyFont="1" applyFill="1" applyBorder="1" applyAlignment="1">
      <alignment horizontal="center" vertical="center"/>
    </xf>
    <xf numFmtId="49" fontId="14" fillId="8" borderId="52" xfId="0" applyNumberFormat="1" applyFont="1" applyFill="1" applyBorder="1" applyAlignment="1">
      <alignment horizontal="center" vertical="center"/>
    </xf>
    <xf numFmtId="49" fontId="14" fillId="8" borderId="5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18" fillId="3" borderId="5" xfId="0" applyNumberFormat="1" applyFont="1" applyFill="1" applyBorder="1" applyAlignment="1">
      <alignment vertical="center" wrapText="1"/>
    </xf>
    <xf numFmtId="0" fontId="3" fillId="9" borderId="55" xfId="0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3" fontId="3" fillId="0" borderId="55" xfId="0" applyNumberFormat="1" applyFont="1" applyFill="1" applyBorder="1" applyAlignment="1">
      <alignment horizontal="right"/>
    </xf>
    <xf numFmtId="0" fontId="3" fillId="9" borderId="55" xfId="0" applyFont="1" applyFill="1" applyBorder="1" applyAlignment="1">
      <alignment horizontal="right" vertical="center"/>
    </xf>
    <xf numFmtId="17" fontId="3" fillId="0" borderId="55" xfId="0" applyNumberFormat="1" applyFont="1" applyFill="1" applyBorder="1" applyAlignment="1">
      <alignment horizontal="right" vertical="center"/>
    </xf>
    <xf numFmtId="3" fontId="3" fillId="0" borderId="5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3" fontId="3" fillId="0" borderId="55" xfId="0" applyNumberFormat="1" applyFont="1" applyBorder="1" applyAlignment="1">
      <alignment horizontal="right" vertical="center"/>
    </xf>
    <xf numFmtId="0" fontId="3" fillId="0" borderId="55" xfId="0" applyFont="1" applyBorder="1" applyAlignment="1">
      <alignment horizontal="right" vertical="center"/>
    </xf>
    <xf numFmtId="0" fontId="3" fillId="9" borderId="55" xfId="0" applyFont="1" applyFill="1" applyBorder="1" applyAlignment="1">
      <alignment horizontal="right" vertical="center" wrapText="1"/>
    </xf>
    <xf numFmtId="17" fontId="3" fillId="0" borderId="55" xfId="0" applyNumberFormat="1" applyFont="1" applyBorder="1" applyAlignment="1">
      <alignment horizontal="right" vertical="center"/>
    </xf>
    <xf numFmtId="17" fontId="3" fillId="9" borderId="5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0" borderId="55" xfId="0" applyFont="1" applyBorder="1" applyAlignment="1">
      <alignment horizontal="right" vertical="center" wrapText="1"/>
    </xf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0" fillId="2" borderId="19" xfId="0" applyFill="1" applyBorder="1"/>
    <xf numFmtId="0" fontId="16" fillId="2" borderId="13" xfId="0" applyFont="1" applyFill="1" applyBorder="1" applyAlignment="1">
      <alignment vertical="center"/>
    </xf>
    <xf numFmtId="0" fontId="0" fillId="0" borderId="17" xfId="0" applyNumberFormat="1" applyBorder="1"/>
    <xf numFmtId="0" fontId="5" fillId="3" borderId="54" xfId="0" applyFont="1" applyFill="1" applyBorder="1" applyAlignment="1">
      <alignment vertical="center"/>
    </xf>
    <xf numFmtId="3" fontId="5" fillId="3" borderId="54" xfId="0" applyNumberFormat="1" applyFont="1" applyFill="1" applyBorder="1" applyAlignment="1">
      <alignment vertical="center"/>
    </xf>
    <xf numFmtId="49" fontId="18" fillId="3" borderId="48" xfId="0" applyNumberFormat="1" applyFont="1" applyFill="1" applyBorder="1" applyAlignment="1">
      <alignment horizontal="center" vertical="center" wrapText="1"/>
    </xf>
    <xf numFmtId="164" fontId="1" fillId="10" borderId="56" xfId="0" applyNumberFormat="1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39"/>
  <sheetViews>
    <sheetView showGridLines="0" tabSelected="1" topLeftCell="B1" zoomScale="124" zoomScaleNormal="124" workbookViewId="0">
      <selection activeCell="H106" sqref="H10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2" customWidth="1"/>
    <col min="8" max="25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62"/>
    </row>
    <row r="2" spans="1:7" ht="15" customHeight="1" x14ac:dyDescent="0.25">
      <c r="A2" s="2"/>
      <c r="B2" s="2"/>
      <c r="C2" s="2"/>
      <c r="D2" s="2"/>
      <c r="E2" s="2"/>
      <c r="F2" s="2"/>
      <c r="G2" s="62"/>
    </row>
    <row r="3" spans="1:7" ht="15" customHeight="1" x14ac:dyDescent="0.25">
      <c r="A3" s="2"/>
      <c r="B3" s="2"/>
      <c r="C3" s="2"/>
      <c r="D3" s="2"/>
      <c r="E3" s="2"/>
      <c r="F3" s="2"/>
      <c r="G3" s="62"/>
    </row>
    <row r="4" spans="1:7" ht="15" customHeight="1" x14ac:dyDescent="0.25">
      <c r="A4" s="2"/>
      <c r="B4" s="2"/>
      <c r="C4" s="2"/>
      <c r="D4" s="2"/>
      <c r="E4" s="2"/>
      <c r="F4" s="2"/>
      <c r="G4" s="62"/>
    </row>
    <row r="5" spans="1:7" ht="15" customHeight="1" x14ac:dyDescent="0.25">
      <c r="A5" s="2"/>
      <c r="B5" s="2"/>
      <c r="C5" s="2"/>
      <c r="D5" s="2"/>
      <c r="E5" s="2"/>
      <c r="F5" s="2"/>
      <c r="G5" s="62"/>
    </row>
    <row r="6" spans="1:7" ht="15" customHeight="1" x14ac:dyDescent="0.25">
      <c r="A6" s="2"/>
      <c r="B6" s="2"/>
      <c r="C6" s="2"/>
      <c r="D6" s="2"/>
      <c r="E6" s="2"/>
      <c r="F6" s="2"/>
      <c r="G6" s="62"/>
    </row>
    <row r="7" spans="1:7" ht="15" customHeight="1" x14ac:dyDescent="0.25">
      <c r="A7" s="2"/>
      <c r="B7" s="2"/>
      <c r="C7" s="2"/>
      <c r="D7" s="2"/>
      <c r="E7" s="2"/>
      <c r="F7" s="2"/>
      <c r="G7" s="62"/>
    </row>
    <row r="8" spans="1:7" ht="15" customHeight="1" x14ac:dyDescent="0.25">
      <c r="A8" s="2"/>
      <c r="B8" s="3"/>
      <c r="C8" s="4"/>
      <c r="D8" s="2"/>
      <c r="E8" s="4"/>
      <c r="F8" s="4"/>
      <c r="G8" s="63"/>
    </row>
    <row r="9" spans="1:7" ht="12" customHeight="1" x14ac:dyDescent="0.25">
      <c r="A9" s="5"/>
      <c r="B9" s="92" t="s">
        <v>0</v>
      </c>
      <c r="C9" s="93" t="s">
        <v>92</v>
      </c>
      <c r="D9" s="94"/>
      <c r="E9" s="95" t="s">
        <v>77</v>
      </c>
      <c r="F9" s="96"/>
      <c r="G9" s="97">
        <v>18000</v>
      </c>
    </row>
    <row r="10" spans="1:7" ht="18" customHeight="1" x14ac:dyDescent="0.25">
      <c r="A10" s="5"/>
      <c r="B10" s="6" t="s">
        <v>1</v>
      </c>
      <c r="C10" s="98" t="s">
        <v>93</v>
      </c>
      <c r="D10" s="94"/>
      <c r="E10" s="90" t="s">
        <v>2</v>
      </c>
      <c r="F10" s="91"/>
      <c r="G10" s="99" t="s">
        <v>95</v>
      </c>
    </row>
    <row r="11" spans="1:7" ht="18" customHeight="1" x14ac:dyDescent="0.25">
      <c r="A11" s="5"/>
      <c r="B11" s="6" t="s">
        <v>3</v>
      </c>
      <c r="C11" s="98" t="s">
        <v>58</v>
      </c>
      <c r="D11" s="94"/>
      <c r="E11" s="90" t="s">
        <v>78</v>
      </c>
      <c r="F11" s="91"/>
      <c r="G11" s="100">
        <v>750</v>
      </c>
    </row>
    <row r="12" spans="1:7" ht="11.25" customHeight="1" x14ac:dyDescent="0.25">
      <c r="A12" s="5"/>
      <c r="B12" s="6" t="s">
        <v>4</v>
      </c>
      <c r="C12" s="98" t="s">
        <v>82</v>
      </c>
      <c r="D12" s="94"/>
      <c r="E12" s="101" t="s">
        <v>5</v>
      </c>
      <c r="F12" s="102"/>
      <c r="G12" s="103">
        <f>G9*G11</f>
        <v>13500000</v>
      </c>
    </row>
    <row r="13" spans="1:7" ht="11.25" customHeight="1" x14ac:dyDescent="0.25">
      <c r="A13" s="5"/>
      <c r="B13" s="6" t="s">
        <v>6</v>
      </c>
      <c r="C13" s="98" t="s">
        <v>83</v>
      </c>
      <c r="D13" s="94"/>
      <c r="E13" s="90" t="s">
        <v>7</v>
      </c>
      <c r="F13" s="91"/>
      <c r="G13" s="104" t="s">
        <v>59</v>
      </c>
    </row>
    <row r="14" spans="1:7" ht="13.5" customHeight="1" x14ac:dyDescent="0.25">
      <c r="A14" s="5"/>
      <c r="B14" s="6" t="s">
        <v>8</v>
      </c>
      <c r="C14" s="105" t="s">
        <v>84</v>
      </c>
      <c r="D14" s="94"/>
      <c r="E14" s="90" t="s">
        <v>9</v>
      </c>
      <c r="F14" s="91"/>
      <c r="G14" s="106" t="s">
        <v>94</v>
      </c>
    </row>
    <row r="15" spans="1:7" ht="25.5" customHeight="1" x14ac:dyDescent="0.25">
      <c r="A15" s="5"/>
      <c r="B15" s="6" t="s">
        <v>10</v>
      </c>
      <c r="C15" s="107">
        <v>44927</v>
      </c>
      <c r="D15" s="94"/>
      <c r="E15" s="108" t="s">
        <v>11</v>
      </c>
      <c r="F15" s="109"/>
      <c r="G15" s="110" t="s">
        <v>67</v>
      </c>
    </row>
    <row r="16" spans="1:7" ht="12" customHeight="1" x14ac:dyDescent="0.25">
      <c r="A16" s="2"/>
      <c r="B16" s="7"/>
      <c r="C16" s="8"/>
      <c r="D16" s="9"/>
      <c r="E16" s="10"/>
      <c r="F16" s="10"/>
      <c r="G16" s="64"/>
    </row>
    <row r="17" spans="1:255" ht="12" customHeight="1" x14ac:dyDescent="0.25">
      <c r="A17" s="11"/>
      <c r="B17" s="83" t="s">
        <v>12</v>
      </c>
      <c r="C17" s="84"/>
      <c r="D17" s="84"/>
      <c r="E17" s="84"/>
      <c r="F17" s="84"/>
      <c r="G17" s="84"/>
    </row>
    <row r="18" spans="1:255" ht="12" customHeight="1" x14ac:dyDescent="0.25">
      <c r="A18" s="2"/>
      <c r="B18" s="12"/>
      <c r="C18" s="13"/>
      <c r="D18" s="13"/>
      <c r="E18" s="13"/>
      <c r="F18" s="14"/>
      <c r="G18" s="65"/>
    </row>
    <row r="19" spans="1:255" ht="12" customHeight="1" x14ac:dyDescent="0.25">
      <c r="A19" s="5"/>
      <c r="B19" s="111" t="s">
        <v>13</v>
      </c>
      <c r="C19" s="112"/>
      <c r="D19" s="113"/>
      <c r="E19" s="113"/>
      <c r="F19" s="114"/>
      <c r="G19" s="115"/>
      <c r="IS19" s="1"/>
      <c r="IT19" s="1"/>
      <c r="IU19" s="1"/>
    </row>
    <row r="20" spans="1:255" ht="24" customHeight="1" x14ac:dyDescent="0.25">
      <c r="A20" s="5"/>
      <c r="B20" s="116" t="s">
        <v>14</v>
      </c>
      <c r="C20" s="117" t="s">
        <v>15</v>
      </c>
      <c r="D20" s="117" t="s">
        <v>16</v>
      </c>
      <c r="E20" s="116" t="s">
        <v>17</v>
      </c>
      <c r="F20" s="117" t="s">
        <v>18</v>
      </c>
      <c r="G20" s="116" t="s">
        <v>19</v>
      </c>
      <c r="IS20" s="1"/>
      <c r="IT20" s="1"/>
      <c r="IU20" s="1"/>
    </row>
    <row r="21" spans="1:255" s="124" customFormat="1" ht="12" customHeight="1" x14ac:dyDescent="0.25">
      <c r="A21" s="118"/>
      <c r="B21" s="119" t="s">
        <v>70</v>
      </c>
      <c r="C21" s="120" t="s">
        <v>20</v>
      </c>
      <c r="D21" s="120">
        <v>3</v>
      </c>
      <c r="E21" s="120" t="s">
        <v>81</v>
      </c>
      <c r="F21" s="121">
        <v>30000</v>
      </c>
      <c r="G21" s="122">
        <f>D21*F21</f>
        <v>90000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  <c r="IR21" s="123"/>
      <c r="IS21" s="123"/>
      <c r="IT21" s="123"/>
      <c r="IU21" s="123"/>
    </row>
    <row r="22" spans="1:255" s="124" customFormat="1" ht="12" customHeight="1" x14ac:dyDescent="0.25">
      <c r="A22" s="118"/>
      <c r="B22" s="119" t="s">
        <v>96</v>
      </c>
      <c r="C22" s="120" t="s">
        <v>20</v>
      </c>
      <c r="D22" s="120">
        <v>15</v>
      </c>
      <c r="E22" s="120" t="s">
        <v>106</v>
      </c>
      <c r="F22" s="121">
        <v>30000</v>
      </c>
      <c r="G22" s="122">
        <f t="shared" ref="G22:G29" si="0">D22*F22</f>
        <v>450000</v>
      </c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  <c r="IR22" s="123"/>
      <c r="IS22" s="123"/>
      <c r="IT22" s="123"/>
      <c r="IU22" s="123"/>
    </row>
    <row r="23" spans="1:255" s="124" customFormat="1" ht="12" customHeight="1" x14ac:dyDescent="0.25">
      <c r="A23" s="118"/>
      <c r="B23" s="119" t="s">
        <v>68</v>
      </c>
      <c r="C23" s="120" t="s">
        <v>20</v>
      </c>
      <c r="D23" s="120">
        <v>8.5</v>
      </c>
      <c r="E23" s="120" t="s">
        <v>87</v>
      </c>
      <c r="F23" s="121">
        <v>30000</v>
      </c>
      <c r="G23" s="122">
        <f t="shared" si="0"/>
        <v>255000</v>
      </c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  <c r="IR23" s="123"/>
      <c r="IS23" s="123"/>
      <c r="IT23" s="123"/>
      <c r="IU23" s="123"/>
    </row>
    <row r="24" spans="1:255" s="124" customFormat="1" ht="12" customHeight="1" x14ac:dyDescent="0.25">
      <c r="A24" s="118"/>
      <c r="B24" s="119" t="s">
        <v>69</v>
      </c>
      <c r="C24" s="120" t="s">
        <v>20</v>
      </c>
      <c r="D24" s="120">
        <v>5</v>
      </c>
      <c r="E24" s="120" t="s">
        <v>104</v>
      </c>
      <c r="F24" s="121">
        <v>30000</v>
      </c>
      <c r="G24" s="122">
        <f t="shared" si="0"/>
        <v>150000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3"/>
      <c r="DI24" s="123"/>
      <c r="DJ24" s="123"/>
      <c r="DK24" s="123"/>
      <c r="DL24" s="123"/>
      <c r="DM24" s="123"/>
      <c r="DN24" s="123"/>
      <c r="DO24" s="123"/>
      <c r="DP24" s="123"/>
      <c r="DQ24" s="123"/>
      <c r="DR24" s="123"/>
      <c r="DS24" s="123"/>
      <c r="DT24" s="123"/>
      <c r="DU24" s="123"/>
      <c r="DV24" s="123"/>
      <c r="DW24" s="123"/>
      <c r="DX24" s="123"/>
      <c r="DY24" s="123"/>
      <c r="DZ24" s="123"/>
      <c r="EA24" s="123"/>
      <c r="EB24" s="123"/>
      <c r="EC24" s="123"/>
      <c r="ED24" s="123"/>
      <c r="EE24" s="123"/>
      <c r="EF24" s="123"/>
      <c r="EG24" s="123"/>
      <c r="EH24" s="123"/>
      <c r="EI24" s="123"/>
      <c r="EJ24" s="123"/>
      <c r="EK24" s="123"/>
      <c r="EL24" s="123"/>
      <c r="EM24" s="123"/>
      <c r="EN24" s="123"/>
      <c r="EO24" s="123"/>
      <c r="EP24" s="123"/>
      <c r="EQ24" s="123"/>
      <c r="ER24" s="123"/>
      <c r="ES24" s="123"/>
      <c r="ET24" s="123"/>
      <c r="EU24" s="123"/>
      <c r="EV24" s="123"/>
      <c r="EW24" s="123"/>
      <c r="EX24" s="123"/>
      <c r="EY24" s="123"/>
      <c r="EZ24" s="123"/>
      <c r="FA24" s="123"/>
      <c r="FB24" s="123"/>
      <c r="FC24" s="123"/>
      <c r="FD24" s="123"/>
      <c r="FE24" s="123"/>
      <c r="FF24" s="123"/>
      <c r="FG24" s="123"/>
      <c r="FH24" s="123"/>
      <c r="FI24" s="123"/>
      <c r="FJ24" s="123"/>
      <c r="FK24" s="123"/>
      <c r="FL24" s="123"/>
      <c r="FM24" s="123"/>
      <c r="FN24" s="123"/>
      <c r="FO24" s="123"/>
      <c r="FP24" s="123"/>
      <c r="FQ24" s="123"/>
      <c r="FR24" s="123"/>
      <c r="FS24" s="123"/>
      <c r="FT24" s="123"/>
      <c r="FU24" s="123"/>
      <c r="FV24" s="123"/>
      <c r="FW24" s="123"/>
      <c r="FX24" s="123"/>
      <c r="FY24" s="123"/>
      <c r="FZ24" s="123"/>
      <c r="GA24" s="123"/>
      <c r="GB24" s="123"/>
      <c r="GC24" s="123"/>
      <c r="GD24" s="123"/>
      <c r="GE24" s="123"/>
      <c r="GF24" s="123"/>
      <c r="GG24" s="123"/>
      <c r="GH24" s="123"/>
      <c r="GI24" s="123"/>
      <c r="GJ24" s="123"/>
      <c r="GK24" s="123"/>
      <c r="GL24" s="123"/>
      <c r="GM24" s="123"/>
      <c r="GN24" s="123"/>
      <c r="GO24" s="123"/>
      <c r="GP24" s="123"/>
      <c r="GQ24" s="123"/>
      <c r="GR24" s="123"/>
      <c r="GS24" s="123"/>
      <c r="GT24" s="123"/>
      <c r="GU24" s="123"/>
      <c r="GV24" s="123"/>
      <c r="GW24" s="123"/>
      <c r="GX24" s="123"/>
      <c r="GY24" s="123"/>
      <c r="GZ24" s="123"/>
      <c r="HA24" s="123"/>
      <c r="HB24" s="123"/>
      <c r="HC24" s="123"/>
      <c r="HD24" s="123"/>
      <c r="HE24" s="123"/>
      <c r="HF24" s="123"/>
      <c r="HG24" s="123"/>
      <c r="HH24" s="123"/>
      <c r="HI24" s="123"/>
      <c r="HJ24" s="123"/>
      <c r="HK24" s="123"/>
      <c r="HL24" s="123"/>
      <c r="HM24" s="123"/>
      <c r="HN24" s="123"/>
      <c r="HO24" s="123"/>
      <c r="HP24" s="123"/>
      <c r="HQ24" s="123"/>
      <c r="HR24" s="123"/>
      <c r="HS24" s="123"/>
      <c r="HT24" s="123"/>
      <c r="HU24" s="123"/>
      <c r="HV24" s="123"/>
      <c r="HW24" s="123"/>
      <c r="HX24" s="123"/>
      <c r="HY24" s="123"/>
      <c r="HZ24" s="123"/>
      <c r="IA24" s="123"/>
      <c r="IB24" s="123"/>
      <c r="IC24" s="123"/>
      <c r="ID24" s="123"/>
      <c r="IE24" s="123"/>
      <c r="IF24" s="123"/>
      <c r="IG24" s="123"/>
      <c r="IH24" s="123"/>
      <c r="II24" s="123"/>
      <c r="IJ24" s="123"/>
      <c r="IK24" s="123"/>
      <c r="IL24" s="123"/>
      <c r="IM24" s="123"/>
      <c r="IN24" s="123"/>
      <c r="IO24" s="123"/>
      <c r="IP24" s="123"/>
      <c r="IQ24" s="123"/>
      <c r="IR24" s="123"/>
      <c r="IS24" s="123"/>
      <c r="IT24" s="123"/>
      <c r="IU24" s="123"/>
    </row>
    <row r="25" spans="1:255" s="124" customFormat="1" ht="12" customHeight="1" x14ac:dyDescent="0.25">
      <c r="A25" s="118"/>
      <c r="B25" s="119" t="s">
        <v>70</v>
      </c>
      <c r="C25" s="120" t="s">
        <v>20</v>
      </c>
      <c r="D25" s="120">
        <v>4</v>
      </c>
      <c r="E25" s="120" t="s">
        <v>100</v>
      </c>
      <c r="F25" s="121">
        <v>30000</v>
      </c>
      <c r="G25" s="122">
        <f t="shared" si="0"/>
        <v>120000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3"/>
      <c r="FB25" s="123"/>
      <c r="FC25" s="123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  <c r="IP25" s="123"/>
      <c r="IQ25" s="123"/>
      <c r="IR25" s="123"/>
      <c r="IS25" s="123"/>
      <c r="IT25" s="123"/>
      <c r="IU25" s="123"/>
    </row>
    <row r="26" spans="1:255" s="124" customFormat="1" ht="12" customHeight="1" x14ac:dyDescent="0.25">
      <c r="A26" s="118"/>
      <c r="B26" s="119" t="s">
        <v>70</v>
      </c>
      <c r="C26" s="120" t="s">
        <v>20</v>
      </c>
      <c r="D26" s="120">
        <v>4</v>
      </c>
      <c r="E26" s="120" t="s">
        <v>80</v>
      </c>
      <c r="F26" s="121">
        <v>30000</v>
      </c>
      <c r="G26" s="122">
        <f t="shared" si="0"/>
        <v>120000</v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3"/>
      <c r="ES26" s="123"/>
      <c r="ET26" s="123"/>
      <c r="EU26" s="123"/>
      <c r="EV26" s="123"/>
      <c r="EW26" s="123"/>
      <c r="EX26" s="123"/>
      <c r="EY26" s="123"/>
      <c r="EZ26" s="123"/>
      <c r="FA26" s="123"/>
      <c r="FB26" s="123"/>
      <c r="FC26" s="123"/>
      <c r="FD26" s="123"/>
      <c r="FE26" s="123"/>
      <c r="FF26" s="123"/>
      <c r="FG26" s="123"/>
      <c r="FH26" s="123"/>
      <c r="FI26" s="123"/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B26" s="123"/>
      <c r="GC26" s="123"/>
      <c r="GD26" s="123"/>
      <c r="GE26" s="123"/>
      <c r="GF26" s="123"/>
      <c r="GG26" s="123"/>
      <c r="GH26" s="123"/>
      <c r="GI26" s="123"/>
      <c r="GJ26" s="123"/>
      <c r="GK26" s="123"/>
      <c r="GL26" s="123"/>
      <c r="GM26" s="123"/>
      <c r="GN26" s="123"/>
      <c r="GO26" s="123"/>
      <c r="GP26" s="123"/>
      <c r="GQ26" s="123"/>
      <c r="GR26" s="123"/>
      <c r="GS26" s="123"/>
      <c r="GT26" s="123"/>
      <c r="GU26" s="123"/>
      <c r="GV26" s="123"/>
      <c r="GW26" s="123"/>
      <c r="GX26" s="123"/>
      <c r="GY26" s="123"/>
      <c r="GZ26" s="123"/>
      <c r="HA26" s="123"/>
      <c r="HB26" s="123"/>
      <c r="HC26" s="123"/>
      <c r="HD26" s="123"/>
      <c r="HE26" s="123"/>
      <c r="HF26" s="123"/>
      <c r="HG26" s="123"/>
      <c r="HH26" s="123"/>
      <c r="HI26" s="123"/>
      <c r="HJ26" s="123"/>
      <c r="HK26" s="123"/>
      <c r="HL26" s="123"/>
      <c r="HM26" s="123"/>
      <c r="HN26" s="123"/>
      <c r="HO26" s="123"/>
      <c r="HP26" s="123"/>
      <c r="HQ26" s="123"/>
      <c r="HR26" s="123"/>
      <c r="HS26" s="123"/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D26" s="123"/>
      <c r="IE26" s="123"/>
      <c r="IF26" s="123"/>
      <c r="IG26" s="123"/>
      <c r="IH26" s="123"/>
      <c r="II26" s="123"/>
      <c r="IJ26" s="123"/>
      <c r="IK26" s="123"/>
      <c r="IL26" s="123"/>
      <c r="IM26" s="123"/>
      <c r="IN26" s="123"/>
      <c r="IO26" s="123"/>
      <c r="IP26" s="123"/>
      <c r="IQ26" s="123"/>
      <c r="IR26" s="123"/>
      <c r="IS26" s="123"/>
      <c r="IT26" s="123"/>
      <c r="IU26" s="123"/>
    </row>
    <row r="27" spans="1:255" s="124" customFormat="1" ht="12" customHeight="1" x14ac:dyDescent="0.25">
      <c r="A27" s="118"/>
      <c r="B27" s="119" t="s">
        <v>71</v>
      </c>
      <c r="C27" s="120" t="s">
        <v>20</v>
      </c>
      <c r="D27" s="120">
        <v>6</v>
      </c>
      <c r="E27" s="120" t="s">
        <v>101</v>
      </c>
      <c r="F27" s="121">
        <v>30000</v>
      </c>
      <c r="G27" s="122">
        <f t="shared" si="0"/>
        <v>180000</v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3"/>
      <c r="FB27" s="123"/>
      <c r="FC27" s="123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  <c r="IR27" s="123"/>
      <c r="IS27" s="123"/>
      <c r="IT27" s="123"/>
      <c r="IU27" s="123"/>
    </row>
    <row r="28" spans="1:255" s="124" customFormat="1" ht="12" customHeight="1" x14ac:dyDescent="0.25">
      <c r="A28" s="118"/>
      <c r="B28" s="119" t="s">
        <v>102</v>
      </c>
      <c r="C28" s="120" t="s">
        <v>20</v>
      </c>
      <c r="D28" s="120">
        <v>1</v>
      </c>
      <c r="E28" s="120" t="s">
        <v>103</v>
      </c>
      <c r="F28" s="121">
        <v>30000</v>
      </c>
      <c r="G28" s="122">
        <f t="shared" si="0"/>
        <v>30000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N28" s="123"/>
      <c r="DO28" s="123"/>
      <c r="DP28" s="123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3"/>
      <c r="EC28" s="123"/>
      <c r="ED28" s="123"/>
      <c r="EE28" s="123"/>
      <c r="EF28" s="123"/>
      <c r="EG28" s="123"/>
      <c r="EH28" s="123"/>
      <c r="EI28" s="123"/>
      <c r="EJ28" s="123"/>
      <c r="EK28" s="123"/>
      <c r="EL28" s="123"/>
      <c r="EM28" s="123"/>
      <c r="EN28" s="123"/>
      <c r="EO28" s="123"/>
      <c r="EP28" s="123"/>
      <c r="EQ28" s="123"/>
      <c r="ER28" s="123"/>
      <c r="ES28" s="123"/>
      <c r="ET28" s="123"/>
      <c r="EU28" s="123"/>
      <c r="EV28" s="123"/>
      <c r="EW28" s="123"/>
      <c r="EX28" s="123"/>
      <c r="EY28" s="123"/>
      <c r="EZ28" s="123"/>
      <c r="FA28" s="123"/>
      <c r="FB28" s="123"/>
      <c r="FC28" s="123"/>
      <c r="FD28" s="123"/>
      <c r="FE28" s="123"/>
      <c r="FF28" s="123"/>
      <c r="FG28" s="123"/>
      <c r="FH28" s="123"/>
      <c r="FI28" s="123"/>
      <c r="FJ28" s="123"/>
      <c r="FK28" s="123"/>
      <c r="FL28" s="123"/>
      <c r="FM28" s="123"/>
      <c r="FN28" s="123"/>
      <c r="FO28" s="123"/>
      <c r="FP28" s="123"/>
      <c r="FQ28" s="123"/>
      <c r="FR28" s="123"/>
      <c r="FS28" s="123"/>
      <c r="FT28" s="123"/>
      <c r="FU28" s="123"/>
      <c r="FV28" s="123"/>
      <c r="FW28" s="123"/>
      <c r="FX28" s="123"/>
      <c r="FY28" s="123"/>
      <c r="FZ28" s="123"/>
      <c r="GA28" s="123"/>
      <c r="GB28" s="123"/>
      <c r="GC28" s="123"/>
      <c r="GD28" s="123"/>
      <c r="GE28" s="123"/>
      <c r="GF28" s="123"/>
      <c r="GG28" s="123"/>
      <c r="GH28" s="123"/>
      <c r="GI28" s="123"/>
      <c r="GJ28" s="123"/>
      <c r="GK28" s="123"/>
      <c r="GL28" s="123"/>
      <c r="GM28" s="123"/>
      <c r="GN28" s="123"/>
      <c r="GO28" s="123"/>
      <c r="GP28" s="123"/>
      <c r="GQ28" s="123"/>
      <c r="GR28" s="123"/>
      <c r="GS28" s="123"/>
      <c r="GT28" s="123"/>
      <c r="GU28" s="123"/>
      <c r="GV28" s="123"/>
      <c r="GW28" s="123"/>
      <c r="GX28" s="123"/>
      <c r="GY28" s="123"/>
      <c r="GZ28" s="123"/>
      <c r="HA28" s="123"/>
      <c r="HB28" s="123"/>
      <c r="HC28" s="123"/>
      <c r="HD28" s="123"/>
      <c r="HE28" s="123"/>
      <c r="HF28" s="123"/>
      <c r="HG28" s="123"/>
      <c r="HH28" s="123"/>
      <c r="HI28" s="123"/>
      <c r="HJ28" s="123"/>
      <c r="HK28" s="123"/>
      <c r="HL28" s="123"/>
      <c r="HM28" s="123"/>
      <c r="HN28" s="123"/>
      <c r="HO28" s="123"/>
      <c r="HP28" s="123"/>
      <c r="HQ28" s="123"/>
      <c r="HR28" s="123"/>
      <c r="HS28" s="123"/>
      <c r="HT28" s="123"/>
      <c r="HU28" s="123"/>
      <c r="HV28" s="123"/>
      <c r="HW28" s="123"/>
      <c r="HX28" s="123"/>
      <c r="HY28" s="123"/>
      <c r="HZ28" s="123"/>
      <c r="IA28" s="123"/>
      <c r="IB28" s="123"/>
      <c r="IC28" s="123"/>
      <c r="ID28" s="123"/>
      <c r="IE28" s="123"/>
      <c r="IF28" s="123"/>
      <c r="IG28" s="123"/>
      <c r="IH28" s="123"/>
      <c r="II28" s="123"/>
      <c r="IJ28" s="123"/>
      <c r="IK28" s="123"/>
      <c r="IL28" s="123"/>
      <c r="IM28" s="123"/>
      <c r="IN28" s="123"/>
      <c r="IO28" s="123"/>
      <c r="IP28" s="123"/>
      <c r="IQ28" s="123"/>
      <c r="IR28" s="123"/>
      <c r="IS28" s="123"/>
      <c r="IT28" s="123"/>
      <c r="IU28" s="123"/>
    </row>
    <row r="29" spans="1:255" s="124" customFormat="1" ht="12" customHeight="1" x14ac:dyDescent="0.25">
      <c r="A29" s="118"/>
      <c r="B29" s="119" t="s">
        <v>105</v>
      </c>
      <c r="C29" s="120" t="s">
        <v>20</v>
      </c>
      <c r="D29" s="120">
        <v>15</v>
      </c>
      <c r="E29" s="120" t="s">
        <v>94</v>
      </c>
      <c r="F29" s="121">
        <v>50000</v>
      </c>
      <c r="G29" s="122">
        <f t="shared" si="0"/>
        <v>750000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3"/>
      <c r="IP29" s="123"/>
      <c r="IQ29" s="123"/>
      <c r="IR29" s="123"/>
      <c r="IS29" s="123"/>
      <c r="IT29" s="123"/>
      <c r="IU29" s="123"/>
    </row>
    <row r="30" spans="1:255" ht="12.75" customHeight="1" x14ac:dyDescent="0.25">
      <c r="A30" s="5"/>
      <c r="B30" s="125" t="s">
        <v>21</v>
      </c>
      <c r="C30" s="126"/>
      <c r="D30" s="126"/>
      <c r="E30" s="126"/>
      <c r="F30" s="127"/>
      <c r="G30" s="128">
        <f>SUM(G21:G29)</f>
        <v>2145000</v>
      </c>
      <c r="IS30" s="1"/>
      <c r="IT30" s="1"/>
      <c r="IU30" s="1"/>
    </row>
    <row r="31" spans="1:255" s="1" customFormat="1" ht="12" customHeight="1" x14ac:dyDescent="0.25">
      <c r="A31" s="2"/>
      <c r="B31" s="12"/>
      <c r="C31" s="14"/>
      <c r="D31" s="14"/>
      <c r="E31" s="14"/>
      <c r="F31" s="15"/>
      <c r="G31" s="66"/>
    </row>
    <row r="32" spans="1:255" ht="12" customHeight="1" x14ac:dyDescent="0.25">
      <c r="A32" s="5"/>
      <c r="B32" s="111" t="s">
        <v>22</v>
      </c>
      <c r="C32" s="112"/>
      <c r="D32" s="113"/>
      <c r="E32" s="113"/>
      <c r="F32" s="114"/>
      <c r="G32" s="115"/>
      <c r="IS32" s="1"/>
      <c r="IT32" s="1"/>
      <c r="IU32" s="1"/>
    </row>
    <row r="33" spans="1:255" ht="24" customHeight="1" x14ac:dyDescent="0.25">
      <c r="A33" s="5"/>
      <c r="B33" s="116" t="s">
        <v>14</v>
      </c>
      <c r="C33" s="117" t="s">
        <v>15</v>
      </c>
      <c r="D33" s="117" t="s">
        <v>16</v>
      </c>
      <c r="E33" s="116" t="s">
        <v>85</v>
      </c>
      <c r="F33" s="117" t="s">
        <v>18</v>
      </c>
      <c r="G33" s="116" t="s">
        <v>19</v>
      </c>
      <c r="IS33" s="1"/>
      <c r="IT33" s="1"/>
      <c r="IU33" s="1"/>
    </row>
    <row r="34" spans="1:255" s="124" customFormat="1" ht="12" customHeight="1" x14ac:dyDescent="0.25">
      <c r="A34" s="118"/>
      <c r="B34" s="119" t="s">
        <v>97</v>
      </c>
      <c r="C34" s="120" t="s">
        <v>86</v>
      </c>
      <c r="D34" s="120" t="s">
        <v>99</v>
      </c>
      <c r="E34" s="120" t="s">
        <v>98</v>
      </c>
      <c r="F34" s="121">
        <v>50000</v>
      </c>
      <c r="G34" s="122">
        <f>D34*F34</f>
        <v>150000</v>
      </c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3"/>
      <c r="IK34" s="123"/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</row>
    <row r="35" spans="1:255" ht="12.75" customHeight="1" x14ac:dyDescent="0.25">
      <c r="A35" s="5"/>
      <c r="B35" s="125" t="s">
        <v>23</v>
      </c>
      <c r="C35" s="126"/>
      <c r="D35" s="126"/>
      <c r="E35" s="126"/>
      <c r="F35" s="127"/>
      <c r="G35" s="128">
        <f>+G34</f>
        <v>150000</v>
      </c>
      <c r="IS35" s="1"/>
      <c r="IT35" s="1"/>
      <c r="IU35" s="1"/>
    </row>
    <row r="36" spans="1:255" s="1" customFormat="1" ht="12" customHeight="1" x14ac:dyDescent="0.25">
      <c r="A36" s="2"/>
      <c r="B36" s="16"/>
      <c r="C36" s="17"/>
      <c r="D36" s="17"/>
      <c r="E36" s="17"/>
      <c r="F36" s="18"/>
      <c r="G36" s="67"/>
    </row>
    <row r="37" spans="1:255" ht="12" customHeight="1" x14ac:dyDescent="0.25">
      <c r="A37" s="5"/>
      <c r="B37" s="111" t="s">
        <v>24</v>
      </c>
      <c r="C37" s="112"/>
      <c r="D37" s="113"/>
      <c r="E37" s="113"/>
      <c r="F37" s="114"/>
      <c r="G37" s="115"/>
      <c r="IS37" s="1"/>
      <c r="IT37" s="1"/>
      <c r="IU37" s="1"/>
    </row>
    <row r="38" spans="1:255" ht="24" customHeight="1" x14ac:dyDescent="0.25">
      <c r="A38" s="5"/>
      <c r="B38" s="116" t="s">
        <v>14</v>
      </c>
      <c r="C38" s="117" t="s">
        <v>15</v>
      </c>
      <c r="D38" s="117" t="s">
        <v>16</v>
      </c>
      <c r="E38" s="116" t="s">
        <v>17</v>
      </c>
      <c r="F38" s="117" t="s">
        <v>18</v>
      </c>
      <c r="G38" s="116" t="s">
        <v>19</v>
      </c>
      <c r="IS38" s="1"/>
      <c r="IT38" s="1"/>
      <c r="IU38" s="1"/>
    </row>
    <row r="39" spans="1:255" s="124" customFormat="1" ht="12" customHeight="1" x14ac:dyDescent="0.25">
      <c r="A39" s="118"/>
      <c r="B39" s="119" t="s">
        <v>72</v>
      </c>
      <c r="C39" s="120" t="s">
        <v>25</v>
      </c>
      <c r="D39" s="120">
        <v>0.3</v>
      </c>
      <c r="E39" s="120" t="s">
        <v>109</v>
      </c>
      <c r="F39" s="121">
        <v>300000</v>
      </c>
      <c r="G39" s="122">
        <f>D39*F39</f>
        <v>90000</v>
      </c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</row>
    <row r="40" spans="1:255" s="124" customFormat="1" ht="12" customHeight="1" x14ac:dyDescent="0.25">
      <c r="A40" s="118"/>
      <c r="B40" s="119" t="s">
        <v>73</v>
      </c>
      <c r="C40" s="120" t="s">
        <v>25</v>
      </c>
      <c r="D40" s="120">
        <v>0.2</v>
      </c>
      <c r="E40" s="120" t="s">
        <v>109</v>
      </c>
      <c r="F40" s="121">
        <v>250000</v>
      </c>
      <c r="G40" s="122">
        <f t="shared" ref="G40:G52" si="1">D40*F40</f>
        <v>50000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</row>
    <row r="41" spans="1:255" s="124" customFormat="1" ht="12" customHeight="1" x14ac:dyDescent="0.25">
      <c r="A41" s="118"/>
      <c r="B41" s="119" t="s">
        <v>74</v>
      </c>
      <c r="C41" s="120" t="s">
        <v>25</v>
      </c>
      <c r="D41" s="120">
        <v>0.4</v>
      </c>
      <c r="E41" s="120" t="s">
        <v>109</v>
      </c>
      <c r="F41" s="121">
        <v>175000</v>
      </c>
      <c r="G41" s="122">
        <f t="shared" si="1"/>
        <v>70000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</row>
    <row r="42" spans="1:255" s="124" customFormat="1" ht="12" customHeight="1" x14ac:dyDescent="0.25">
      <c r="A42" s="118"/>
      <c r="B42" s="119" t="s">
        <v>108</v>
      </c>
      <c r="C42" s="120" t="s">
        <v>25</v>
      </c>
      <c r="D42" s="120">
        <v>0.25</v>
      </c>
      <c r="E42" s="120" t="s">
        <v>109</v>
      </c>
      <c r="F42" s="121">
        <v>260000</v>
      </c>
      <c r="G42" s="122">
        <f t="shared" si="1"/>
        <v>65000</v>
      </c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</row>
    <row r="43" spans="1:255" s="124" customFormat="1" ht="12" customHeight="1" x14ac:dyDescent="0.25">
      <c r="A43" s="118"/>
      <c r="B43" s="119" t="s">
        <v>61</v>
      </c>
      <c r="C43" s="120" t="s">
        <v>25</v>
      </c>
      <c r="D43" s="120">
        <v>0.1</v>
      </c>
      <c r="E43" s="120" t="s">
        <v>109</v>
      </c>
      <c r="F43" s="121">
        <v>200000</v>
      </c>
      <c r="G43" s="122">
        <f t="shared" si="1"/>
        <v>20000</v>
      </c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  <c r="IT43" s="123"/>
      <c r="IU43" s="123"/>
    </row>
    <row r="44" spans="1:255" s="124" customFormat="1" ht="12" customHeight="1" x14ac:dyDescent="0.25">
      <c r="A44" s="118"/>
      <c r="B44" s="119" t="s">
        <v>110</v>
      </c>
      <c r="C44" s="120" t="s">
        <v>25</v>
      </c>
      <c r="D44" s="120">
        <v>0.25</v>
      </c>
      <c r="E44" s="120" t="s">
        <v>143</v>
      </c>
      <c r="F44" s="121">
        <v>80000</v>
      </c>
      <c r="G44" s="122">
        <f t="shared" si="1"/>
        <v>20000</v>
      </c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</row>
    <row r="45" spans="1:255" s="124" customFormat="1" ht="12" customHeight="1" x14ac:dyDescent="0.25">
      <c r="A45" s="118"/>
      <c r="B45" s="119" t="s">
        <v>110</v>
      </c>
      <c r="C45" s="120" t="s">
        <v>25</v>
      </c>
      <c r="D45" s="120">
        <v>0.25</v>
      </c>
      <c r="E45" s="120" t="s">
        <v>111</v>
      </c>
      <c r="F45" s="121">
        <v>80000</v>
      </c>
      <c r="G45" s="122">
        <f t="shared" si="1"/>
        <v>20000</v>
      </c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  <c r="FS45" s="123"/>
      <c r="FT45" s="123"/>
      <c r="FU45" s="123"/>
      <c r="FV45" s="123"/>
      <c r="FW45" s="123"/>
      <c r="FX45" s="123"/>
      <c r="FY45" s="123"/>
      <c r="FZ45" s="123"/>
      <c r="GA45" s="123"/>
      <c r="GB45" s="123"/>
      <c r="GC45" s="123"/>
      <c r="GD45" s="123"/>
      <c r="GE45" s="123"/>
      <c r="GF45" s="123"/>
      <c r="GG45" s="123"/>
      <c r="GH45" s="123"/>
      <c r="GI45" s="123"/>
      <c r="GJ45" s="123"/>
      <c r="GK45" s="123"/>
      <c r="GL45" s="123"/>
      <c r="GM45" s="123"/>
      <c r="GN45" s="123"/>
      <c r="GO45" s="123"/>
      <c r="GP45" s="123"/>
      <c r="GQ45" s="123"/>
      <c r="GR45" s="123"/>
      <c r="GS45" s="123"/>
      <c r="GT45" s="123"/>
      <c r="GU45" s="123"/>
      <c r="GV45" s="123"/>
      <c r="GW45" s="123"/>
      <c r="GX45" s="123"/>
      <c r="GY45" s="123"/>
      <c r="GZ45" s="123"/>
      <c r="HA45" s="123"/>
      <c r="HB45" s="123"/>
      <c r="HC45" s="123"/>
      <c r="HD45" s="123"/>
      <c r="HE45" s="123"/>
      <c r="HF45" s="123"/>
      <c r="HG45" s="123"/>
      <c r="HH45" s="123"/>
      <c r="HI45" s="123"/>
      <c r="HJ45" s="123"/>
      <c r="HK45" s="123"/>
      <c r="HL45" s="123"/>
      <c r="HM45" s="123"/>
      <c r="HN45" s="123"/>
      <c r="HO45" s="123"/>
      <c r="HP45" s="123"/>
      <c r="HQ45" s="123"/>
      <c r="HR45" s="123"/>
      <c r="HS45" s="123"/>
      <c r="HT45" s="123"/>
      <c r="HU45" s="123"/>
      <c r="HV45" s="123"/>
      <c r="HW45" s="123"/>
      <c r="HX45" s="123"/>
      <c r="HY45" s="123"/>
      <c r="HZ45" s="123"/>
      <c r="IA45" s="123"/>
      <c r="IB45" s="123"/>
      <c r="IC45" s="123"/>
      <c r="ID45" s="123"/>
      <c r="IE45" s="123"/>
      <c r="IF45" s="123"/>
      <c r="IG45" s="123"/>
      <c r="IH45" s="123"/>
      <c r="II45" s="123"/>
      <c r="IJ45" s="123"/>
      <c r="IK45" s="123"/>
      <c r="IL45" s="123"/>
      <c r="IM45" s="123"/>
      <c r="IN45" s="123"/>
      <c r="IO45" s="123"/>
      <c r="IP45" s="123"/>
      <c r="IQ45" s="123"/>
      <c r="IR45" s="123"/>
      <c r="IS45" s="123"/>
      <c r="IT45" s="123"/>
      <c r="IU45" s="123"/>
    </row>
    <row r="46" spans="1:255" s="124" customFormat="1" ht="12" customHeight="1" x14ac:dyDescent="0.25">
      <c r="A46" s="118"/>
      <c r="B46" s="119" t="s">
        <v>110</v>
      </c>
      <c r="C46" s="120" t="s">
        <v>25</v>
      </c>
      <c r="D46" s="120">
        <v>0.25</v>
      </c>
      <c r="E46" s="120" t="s">
        <v>121</v>
      </c>
      <c r="F46" s="121">
        <v>80000</v>
      </c>
      <c r="G46" s="122">
        <f t="shared" si="1"/>
        <v>20000</v>
      </c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123"/>
      <c r="CP46" s="123"/>
      <c r="CQ46" s="123"/>
      <c r="CR46" s="123"/>
      <c r="CS46" s="123"/>
      <c r="CT46" s="123"/>
      <c r="CU46" s="123"/>
      <c r="CV46" s="123"/>
      <c r="CW46" s="123"/>
      <c r="CX46" s="123"/>
      <c r="CY46" s="123"/>
      <c r="CZ46" s="123"/>
      <c r="DA46" s="123"/>
      <c r="DB46" s="123"/>
      <c r="DC46" s="123"/>
      <c r="DD46" s="123"/>
      <c r="DE46" s="123"/>
      <c r="DF46" s="123"/>
      <c r="DG46" s="123"/>
      <c r="DH46" s="123"/>
      <c r="DI46" s="123"/>
      <c r="DJ46" s="123"/>
      <c r="DK46" s="123"/>
      <c r="DL46" s="123"/>
      <c r="DM46" s="123"/>
      <c r="DN46" s="123"/>
      <c r="DO46" s="123"/>
      <c r="DP46" s="123"/>
      <c r="DQ46" s="123"/>
      <c r="DR46" s="123"/>
      <c r="DS46" s="123"/>
      <c r="DT46" s="123"/>
      <c r="DU46" s="123"/>
      <c r="DV46" s="123"/>
      <c r="DW46" s="123"/>
      <c r="DX46" s="123"/>
      <c r="DY46" s="123"/>
      <c r="DZ46" s="123"/>
      <c r="EA46" s="123"/>
      <c r="EB46" s="123"/>
      <c r="EC46" s="123"/>
      <c r="ED46" s="123"/>
      <c r="EE46" s="123"/>
      <c r="EF46" s="123"/>
      <c r="EG46" s="123"/>
      <c r="EH46" s="123"/>
      <c r="EI46" s="123"/>
      <c r="EJ46" s="123"/>
      <c r="EK46" s="123"/>
      <c r="EL46" s="123"/>
      <c r="EM46" s="123"/>
      <c r="EN46" s="123"/>
      <c r="EO46" s="123"/>
      <c r="EP46" s="123"/>
      <c r="EQ46" s="123"/>
      <c r="ER46" s="123"/>
      <c r="ES46" s="123"/>
      <c r="ET46" s="123"/>
      <c r="EU46" s="123"/>
      <c r="EV46" s="123"/>
      <c r="EW46" s="123"/>
      <c r="EX46" s="123"/>
      <c r="EY46" s="123"/>
      <c r="EZ46" s="123"/>
      <c r="FA46" s="123"/>
      <c r="FB46" s="123"/>
      <c r="FC46" s="123"/>
      <c r="FD46" s="123"/>
      <c r="FE46" s="123"/>
      <c r="FF46" s="123"/>
      <c r="FG46" s="123"/>
      <c r="FH46" s="123"/>
      <c r="FI46" s="123"/>
      <c r="FJ46" s="123"/>
      <c r="FK46" s="123"/>
      <c r="FL46" s="123"/>
      <c r="FM46" s="123"/>
      <c r="FN46" s="123"/>
      <c r="FO46" s="123"/>
      <c r="FP46" s="123"/>
      <c r="FQ46" s="123"/>
      <c r="FR46" s="123"/>
      <c r="FS46" s="123"/>
      <c r="FT46" s="123"/>
      <c r="FU46" s="123"/>
      <c r="FV46" s="123"/>
      <c r="FW46" s="123"/>
      <c r="FX46" s="123"/>
      <c r="FY46" s="123"/>
      <c r="FZ46" s="123"/>
      <c r="GA46" s="123"/>
      <c r="GB46" s="123"/>
      <c r="GC46" s="123"/>
      <c r="GD46" s="123"/>
      <c r="GE46" s="123"/>
      <c r="GF46" s="123"/>
      <c r="GG46" s="123"/>
      <c r="GH46" s="123"/>
      <c r="GI46" s="123"/>
      <c r="GJ46" s="123"/>
      <c r="GK46" s="123"/>
      <c r="GL46" s="123"/>
      <c r="GM46" s="123"/>
      <c r="GN46" s="123"/>
      <c r="GO46" s="123"/>
      <c r="GP46" s="123"/>
      <c r="GQ46" s="123"/>
      <c r="GR46" s="123"/>
      <c r="GS46" s="123"/>
      <c r="GT46" s="123"/>
      <c r="GU46" s="123"/>
      <c r="GV46" s="123"/>
      <c r="GW46" s="123"/>
      <c r="GX46" s="123"/>
      <c r="GY46" s="123"/>
      <c r="GZ46" s="123"/>
      <c r="HA46" s="123"/>
      <c r="HB46" s="123"/>
      <c r="HC46" s="123"/>
      <c r="HD46" s="123"/>
      <c r="HE46" s="123"/>
      <c r="HF46" s="123"/>
      <c r="HG46" s="123"/>
      <c r="HH46" s="123"/>
      <c r="HI46" s="123"/>
      <c r="HJ46" s="123"/>
      <c r="HK46" s="123"/>
      <c r="HL46" s="123"/>
      <c r="HM46" s="123"/>
      <c r="HN46" s="123"/>
      <c r="HO46" s="123"/>
      <c r="HP46" s="123"/>
      <c r="HQ46" s="123"/>
      <c r="HR46" s="123"/>
      <c r="HS46" s="123"/>
      <c r="HT46" s="123"/>
      <c r="HU46" s="123"/>
      <c r="HV46" s="123"/>
      <c r="HW46" s="123"/>
      <c r="HX46" s="123"/>
      <c r="HY46" s="123"/>
      <c r="HZ46" s="123"/>
      <c r="IA46" s="123"/>
      <c r="IB46" s="123"/>
      <c r="IC46" s="123"/>
      <c r="ID46" s="123"/>
      <c r="IE46" s="123"/>
      <c r="IF46" s="123"/>
      <c r="IG46" s="123"/>
      <c r="IH46" s="123"/>
      <c r="II46" s="123"/>
      <c r="IJ46" s="123"/>
      <c r="IK46" s="123"/>
      <c r="IL46" s="123"/>
      <c r="IM46" s="123"/>
      <c r="IN46" s="123"/>
      <c r="IO46" s="123"/>
      <c r="IP46" s="123"/>
      <c r="IQ46" s="123"/>
      <c r="IR46" s="123"/>
      <c r="IS46" s="123"/>
      <c r="IT46" s="123"/>
      <c r="IU46" s="123"/>
    </row>
    <row r="47" spans="1:255" s="124" customFormat="1" ht="12" customHeight="1" x14ac:dyDescent="0.25">
      <c r="A47" s="118"/>
      <c r="B47" s="119" t="s">
        <v>112</v>
      </c>
      <c r="C47" s="120" t="s">
        <v>25</v>
      </c>
      <c r="D47" s="120">
        <v>0.25</v>
      </c>
      <c r="E47" s="120" t="s">
        <v>100</v>
      </c>
      <c r="F47" s="121">
        <v>80000</v>
      </c>
      <c r="G47" s="122">
        <f t="shared" si="1"/>
        <v>20000</v>
      </c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123"/>
      <c r="CP47" s="123"/>
      <c r="CQ47" s="123"/>
      <c r="CR47" s="123"/>
      <c r="CS47" s="123"/>
      <c r="CT47" s="123"/>
      <c r="CU47" s="123"/>
      <c r="CV47" s="123"/>
      <c r="CW47" s="123"/>
      <c r="CX47" s="123"/>
      <c r="CY47" s="123"/>
      <c r="CZ47" s="123"/>
      <c r="DA47" s="123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3"/>
      <c r="DO47" s="123"/>
      <c r="DP47" s="123"/>
      <c r="DQ47" s="123"/>
      <c r="DR47" s="123"/>
      <c r="DS47" s="123"/>
      <c r="DT47" s="123"/>
      <c r="DU47" s="123"/>
      <c r="DV47" s="123"/>
      <c r="DW47" s="123"/>
      <c r="DX47" s="123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  <c r="FS47" s="123"/>
      <c r="FT47" s="123"/>
      <c r="FU47" s="123"/>
      <c r="FV47" s="123"/>
      <c r="FW47" s="123"/>
      <c r="FX47" s="123"/>
      <c r="FY47" s="123"/>
      <c r="FZ47" s="123"/>
      <c r="GA47" s="123"/>
      <c r="GB47" s="123"/>
      <c r="GC47" s="123"/>
      <c r="GD47" s="123"/>
      <c r="GE47" s="123"/>
      <c r="GF47" s="123"/>
      <c r="GG47" s="123"/>
      <c r="GH47" s="123"/>
      <c r="GI47" s="123"/>
      <c r="GJ47" s="123"/>
      <c r="GK47" s="123"/>
      <c r="GL47" s="123"/>
      <c r="GM47" s="123"/>
      <c r="GN47" s="123"/>
      <c r="GO47" s="123"/>
      <c r="GP47" s="123"/>
      <c r="GQ47" s="123"/>
      <c r="GR47" s="123"/>
      <c r="GS47" s="123"/>
      <c r="GT47" s="123"/>
      <c r="GU47" s="123"/>
      <c r="GV47" s="123"/>
      <c r="GW47" s="123"/>
      <c r="GX47" s="123"/>
      <c r="GY47" s="123"/>
      <c r="GZ47" s="123"/>
      <c r="HA47" s="123"/>
      <c r="HB47" s="123"/>
      <c r="HC47" s="123"/>
      <c r="HD47" s="123"/>
      <c r="HE47" s="123"/>
      <c r="HF47" s="123"/>
      <c r="HG47" s="123"/>
      <c r="HH47" s="123"/>
      <c r="HI47" s="123"/>
      <c r="HJ47" s="123"/>
      <c r="HK47" s="123"/>
      <c r="HL47" s="123"/>
      <c r="HM47" s="123"/>
      <c r="HN47" s="123"/>
      <c r="HO47" s="123"/>
      <c r="HP47" s="123"/>
      <c r="HQ47" s="123"/>
      <c r="HR47" s="123"/>
      <c r="HS47" s="123"/>
      <c r="HT47" s="123"/>
      <c r="HU47" s="123"/>
      <c r="HV47" s="123"/>
      <c r="HW47" s="123"/>
      <c r="HX47" s="123"/>
      <c r="HY47" s="123"/>
      <c r="HZ47" s="123"/>
      <c r="IA47" s="123"/>
      <c r="IB47" s="123"/>
      <c r="IC47" s="123"/>
      <c r="ID47" s="123"/>
      <c r="IE47" s="123"/>
      <c r="IF47" s="123"/>
      <c r="IG47" s="123"/>
      <c r="IH47" s="123"/>
      <c r="II47" s="123"/>
      <c r="IJ47" s="123"/>
      <c r="IK47" s="123"/>
      <c r="IL47" s="123"/>
      <c r="IM47" s="123"/>
      <c r="IN47" s="123"/>
      <c r="IO47" s="123"/>
      <c r="IP47" s="123"/>
      <c r="IQ47" s="123"/>
      <c r="IR47" s="123"/>
      <c r="IS47" s="123"/>
      <c r="IT47" s="123"/>
      <c r="IU47" s="123"/>
    </row>
    <row r="48" spans="1:255" s="124" customFormat="1" ht="12" customHeight="1" x14ac:dyDescent="0.25">
      <c r="A48" s="118"/>
      <c r="B48" s="119" t="s">
        <v>112</v>
      </c>
      <c r="C48" s="120" t="s">
        <v>25</v>
      </c>
      <c r="D48" s="120">
        <v>0.25</v>
      </c>
      <c r="E48" s="120" t="s">
        <v>137</v>
      </c>
      <c r="F48" s="121">
        <v>80000</v>
      </c>
      <c r="G48" s="122">
        <f t="shared" si="1"/>
        <v>20000</v>
      </c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3"/>
      <c r="DC48" s="123"/>
      <c r="DD48" s="123"/>
      <c r="DE48" s="123"/>
      <c r="DF48" s="123"/>
      <c r="DG48" s="123"/>
      <c r="DH48" s="123"/>
      <c r="DI48" s="123"/>
      <c r="DJ48" s="123"/>
      <c r="DK48" s="123"/>
      <c r="DL48" s="123"/>
      <c r="DM48" s="123"/>
      <c r="DN48" s="123"/>
      <c r="DO48" s="123"/>
      <c r="DP48" s="123"/>
      <c r="DQ48" s="123"/>
      <c r="DR48" s="123"/>
      <c r="DS48" s="123"/>
      <c r="DT48" s="123"/>
      <c r="DU48" s="123"/>
      <c r="DV48" s="123"/>
      <c r="DW48" s="123"/>
      <c r="DX48" s="123"/>
      <c r="DY48" s="123"/>
      <c r="DZ48" s="123"/>
      <c r="EA48" s="123"/>
      <c r="EB48" s="123"/>
      <c r="EC48" s="123"/>
      <c r="ED48" s="123"/>
      <c r="EE48" s="123"/>
      <c r="EF48" s="123"/>
      <c r="EG48" s="123"/>
      <c r="EH48" s="123"/>
      <c r="EI48" s="123"/>
      <c r="EJ48" s="123"/>
      <c r="EK48" s="123"/>
      <c r="EL48" s="123"/>
      <c r="EM48" s="123"/>
      <c r="EN48" s="123"/>
      <c r="EO48" s="123"/>
      <c r="EP48" s="123"/>
      <c r="EQ48" s="123"/>
      <c r="ER48" s="123"/>
      <c r="ES48" s="123"/>
      <c r="ET48" s="123"/>
      <c r="EU48" s="123"/>
      <c r="EV48" s="123"/>
      <c r="EW48" s="123"/>
      <c r="EX48" s="123"/>
      <c r="EY48" s="123"/>
      <c r="EZ48" s="123"/>
      <c r="FA48" s="123"/>
      <c r="FB48" s="123"/>
      <c r="FC48" s="123"/>
      <c r="FD48" s="123"/>
      <c r="FE48" s="123"/>
      <c r="FF48" s="123"/>
      <c r="FG48" s="123"/>
      <c r="FH48" s="123"/>
      <c r="FI48" s="123"/>
      <c r="FJ48" s="123"/>
      <c r="FK48" s="123"/>
      <c r="FL48" s="123"/>
      <c r="FM48" s="123"/>
      <c r="FN48" s="123"/>
      <c r="FO48" s="123"/>
      <c r="FP48" s="123"/>
      <c r="FQ48" s="123"/>
      <c r="FR48" s="123"/>
      <c r="FS48" s="123"/>
      <c r="FT48" s="123"/>
      <c r="FU48" s="123"/>
      <c r="FV48" s="123"/>
      <c r="FW48" s="123"/>
      <c r="FX48" s="123"/>
      <c r="FY48" s="123"/>
      <c r="FZ48" s="123"/>
      <c r="GA48" s="123"/>
      <c r="GB48" s="123"/>
      <c r="GC48" s="123"/>
      <c r="GD48" s="123"/>
      <c r="GE48" s="123"/>
      <c r="GF48" s="123"/>
      <c r="GG48" s="123"/>
      <c r="GH48" s="123"/>
      <c r="GI48" s="123"/>
      <c r="GJ48" s="123"/>
      <c r="GK48" s="123"/>
      <c r="GL48" s="123"/>
      <c r="GM48" s="123"/>
      <c r="GN48" s="123"/>
      <c r="GO48" s="123"/>
      <c r="GP48" s="123"/>
      <c r="GQ48" s="123"/>
      <c r="GR48" s="123"/>
      <c r="GS48" s="123"/>
      <c r="GT48" s="123"/>
      <c r="GU48" s="123"/>
      <c r="GV48" s="123"/>
      <c r="GW48" s="123"/>
      <c r="GX48" s="123"/>
      <c r="GY48" s="123"/>
      <c r="GZ48" s="123"/>
      <c r="HA48" s="123"/>
      <c r="HB48" s="123"/>
      <c r="HC48" s="123"/>
      <c r="HD48" s="123"/>
      <c r="HE48" s="123"/>
      <c r="HF48" s="123"/>
      <c r="HG48" s="123"/>
      <c r="HH48" s="123"/>
      <c r="HI48" s="123"/>
      <c r="HJ48" s="123"/>
      <c r="HK48" s="123"/>
      <c r="HL48" s="123"/>
      <c r="HM48" s="123"/>
      <c r="HN48" s="123"/>
      <c r="HO48" s="123"/>
      <c r="HP48" s="123"/>
      <c r="HQ48" s="123"/>
      <c r="HR48" s="123"/>
      <c r="HS48" s="123"/>
      <c r="HT48" s="123"/>
      <c r="HU48" s="123"/>
      <c r="HV48" s="123"/>
      <c r="HW48" s="123"/>
      <c r="HX48" s="123"/>
      <c r="HY48" s="123"/>
      <c r="HZ48" s="123"/>
      <c r="IA48" s="123"/>
      <c r="IB48" s="123"/>
      <c r="IC48" s="123"/>
      <c r="ID48" s="123"/>
      <c r="IE48" s="123"/>
      <c r="IF48" s="123"/>
      <c r="IG48" s="123"/>
      <c r="IH48" s="123"/>
      <c r="II48" s="123"/>
      <c r="IJ48" s="123"/>
      <c r="IK48" s="123"/>
      <c r="IL48" s="123"/>
      <c r="IM48" s="123"/>
      <c r="IN48" s="123"/>
      <c r="IO48" s="123"/>
      <c r="IP48" s="123"/>
      <c r="IQ48" s="123"/>
      <c r="IR48" s="123"/>
      <c r="IS48" s="123"/>
      <c r="IT48" s="123"/>
      <c r="IU48" s="123"/>
    </row>
    <row r="49" spans="1:255" s="124" customFormat="1" ht="12" customHeight="1" x14ac:dyDescent="0.25">
      <c r="A49" s="118"/>
      <c r="B49" s="119" t="s">
        <v>112</v>
      </c>
      <c r="C49" s="120" t="s">
        <v>25</v>
      </c>
      <c r="D49" s="120">
        <v>0.5</v>
      </c>
      <c r="E49" s="120" t="s">
        <v>113</v>
      </c>
      <c r="F49" s="121">
        <v>80000</v>
      </c>
      <c r="G49" s="122">
        <f t="shared" ref="G49" si="2">D49*F49</f>
        <v>40000</v>
      </c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23"/>
      <c r="FP49" s="123"/>
      <c r="FQ49" s="123"/>
      <c r="FR49" s="123"/>
      <c r="FS49" s="123"/>
      <c r="FT49" s="123"/>
      <c r="FU49" s="123"/>
      <c r="FV49" s="123"/>
      <c r="FW49" s="123"/>
      <c r="FX49" s="123"/>
      <c r="FY49" s="123"/>
      <c r="FZ49" s="123"/>
      <c r="GA49" s="123"/>
      <c r="GB49" s="123"/>
      <c r="GC49" s="123"/>
      <c r="GD49" s="123"/>
      <c r="GE49" s="123"/>
      <c r="GF49" s="123"/>
      <c r="GG49" s="123"/>
      <c r="GH49" s="123"/>
      <c r="GI49" s="123"/>
      <c r="GJ49" s="123"/>
      <c r="GK49" s="123"/>
      <c r="GL49" s="123"/>
      <c r="GM49" s="123"/>
      <c r="GN49" s="123"/>
      <c r="GO49" s="123"/>
      <c r="GP49" s="123"/>
      <c r="GQ49" s="123"/>
      <c r="GR49" s="123"/>
      <c r="GS49" s="123"/>
      <c r="GT49" s="123"/>
      <c r="GU49" s="123"/>
      <c r="GV49" s="123"/>
      <c r="GW49" s="123"/>
      <c r="GX49" s="123"/>
      <c r="GY49" s="123"/>
      <c r="GZ49" s="123"/>
      <c r="HA49" s="123"/>
      <c r="HB49" s="123"/>
      <c r="HC49" s="123"/>
      <c r="HD49" s="123"/>
      <c r="HE49" s="123"/>
      <c r="HF49" s="123"/>
      <c r="HG49" s="123"/>
      <c r="HH49" s="123"/>
      <c r="HI49" s="123"/>
      <c r="HJ49" s="123"/>
      <c r="HK49" s="123"/>
      <c r="HL49" s="123"/>
      <c r="HM49" s="123"/>
      <c r="HN49" s="123"/>
      <c r="HO49" s="123"/>
      <c r="HP49" s="123"/>
      <c r="HQ49" s="123"/>
      <c r="HR49" s="123"/>
      <c r="HS49" s="123"/>
      <c r="HT49" s="123"/>
      <c r="HU49" s="123"/>
      <c r="HV49" s="123"/>
      <c r="HW49" s="123"/>
      <c r="HX49" s="123"/>
      <c r="HY49" s="123"/>
      <c r="HZ49" s="123"/>
      <c r="IA49" s="123"/>
      <c r="IB49" s="123"/>
      <c r="IC49" s="123"/>
      <c r="ID49" s="123"/>
      <c r="IE49" s="123"/>
      <c r="IF49" s="123"/>
      <c r="IG49" s="123"/>
      <c r="IH49" s="123"/>
      <c r="II49" s="123"/>
      <c r="IJ49" s="123"/>
      <c r="IK49" s="123"/>
      <c r="IL49" s="123"/>
      <c r="IM49" s="123"/>
      <c r="IN49" s="123"/>
      <c r="IO49" s="123"/>
      <c r="IP49" s="123"/>
      <c r="IQ49" s="123"/>
      <c r="IR49" s="123"/>
      <c r="IS49" s="123"/>
      <c r="IT49" s="123"/>
      <c r="IU49" s="123"/>
    </row>
    <row r="50" spans="1:255" s="124" customFormat="1" ht="12" customHeight="1" x14ac:dyDescent="0.25">
      <c r="A50" s="118"/>
      <c r="B50" s="119" t="s">
        <v>112</v>
      </c>
      <c r="C50" s="120" t="s">
        <v>25</v>
      </c>
      <c r="D50" s="120">
        <v>0.25</v>
      </c>
      <c r="E50" s="120" t="s">
        <v>113</v>
      </c>
      <c r="F50" s="121">
        <v>80000</v>
      </c>
      <c r="G50" s="122">
        <f t="shared" si="1"/>
        <v>20000</v>
      </c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3"/>
      <c r="DC50" s="123"/>
      <c r="DD50" s="123"/>
      <c r="DE50" s="123"/>
      <c r="DF50" s="123"/>
      <c r="DG50" s="123"/>
      <c r="DH50" s="123"/>
      <c r="DI50" s="123"/>
      <c r="DJ50" s="123"/>
      <c r="DK50" s="123"/>
      <c r="DL50" s="123"/>
      <c r="DM50" s="123"/>
      <c r="DN50" s="123"/>
      <c r="DO50" s="123"/>
      <c r="DP50" s="123"/>
      <c r="DQ50" s="123"/>
      <c r="DR50" s="123"/>
      <c r="DS50" s="123"/>
      <c r="DT50" s="123"/>
      <c r="DU50" s="123"/>
      <c r="DV50" s="123"/>
      <c r="DW50" s="123"/>
      <c r="DX50" s="123"/>
      <c r="DY50" s="123"/>
      <c r="DZ50" s="123"/>
      <c r="EA50" s="123"/>
      <c r="EB50" s="123"/>
      <c r="EC50" s="123"/>
      <c r="ED50" s="123"/>
      <c r="EE50" s="123"/>
      <c r="EF50" s="123"/>
      <c r="EG50" s="123"/>
      <c r="EH50" s="123"/>
      <c r="EI50" s="123"/>
      <c r="EJ50" s="123"/>
      <c r="EK50" s="123"/>
      <c r="EL50" s="123"/>
      <c r="EM50" s="123"/>
      <c r="EN50" s="123"/>
      <c r="EO50" s="123"/>
      <c r="EP50" s="123"/>
      <c r="EQ50" s="123"/>
      <c r="ER50" s="123"/>
      <c r="ES50" s="123"/>
      <c r="ET50" s="123"/>
      <c r="EU50" s="123"/>
      <c r="EV50" s="123"/>
      <c r="EW50" s="123"/>
      <c r="EX50" s="123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23"/>
      <c r="FP50" s="123"/>
      <c r="FQ50" s="123"/>
      <c r="FR50" s="123"/>
      <c r="FS50" s="123"/>
      <c r="FT50" s="123"/>
      <c r="FU50" s="123"/>
      <c r="FV50" s="123"/>
      <c r="FW50" s="123"/>
      <c r="FX50" s="123"/>
      <c r="FY50" s="123"/>
      <c r="FZ50" s="123"/>
      <c r="GA50" s="123"/>
      <c r="GB50" s="123"/>
      <c r="GC50" s="123"/>
      <c r="GD50" s="123"/>
      <c r="GE50" s="123"/>
      <c r="GF50" s="123"/>
      <c r="GG50" s="123"/>
      <c r="GH50" s="123"/>
      <c r="GI50" s="123"/>
      <c r="GJ50" s="123"/>
      <c r="GK50" s="123"/>
      <c r="GL50" s="123"/>
      <c r="GM50" s="123"/>
      <c r="GN50" s="123"/>
      <c r="GO50" s="123"/>
      <c r="GP50" s="123"/>
      <c r="GQ50" s="123"/>
      <c r="GR50" s="123"/>
      <c r="GS50" s="123"/>
      <c r="GT50" s="123"/>
      <c r="GU50" s="123"/>
      <c r="GV50" s="123"/>
      <c r="GW50" s="123"/>
      <c r="GX50" s="123"/>
      <c r="GY50" s="123"/>
      <c r="GZ50" s="123"/>
      <c r="HA50" s="123"/>
      <c r="HB50" s="123"/>
      <c r="HC50" s="123"/>
      <c r="HD50" s="123"/>
      <c r="HE50" s="123"/>
      <c r="HF50" s="123"/>
      <c r="HG50" s="123"/>
      <c r="HH50" s="123"/>
      <c r="HI50" s="123"/>
      <c r="HJ50" s="123"/>
      <c r="HK50" s="123"/>
      <c r="HL50" s="123"/>
      <c r="HM50" s="123"/>
      <c r="HN50" s="123"/>
      <c r="HO50" s="123"/>
      <c r="HP50" s="123"/>
      <c r="HQ50" s="123"/>
      <c r="HR50" s="123"/>
      <c r="HS50" s="123"/>
      <c r="HT50" s="123"/>
      <c r="HU50" s="123"/>
      <c r="HV50" s="123"/>
      <c r="HW50" s="123"/>
      <c r="HX50" s="123"/>
      <c r="HY50" s="123"/>
      <c r="HZ50" s="123"/>
      <c r="IA50" s="123"/>
      <c r="IB50" s="123"/>
      <c r="IC50" s="123"/>
      <c r="ID50" s="123"/>
      <c r="IE50" s="123"/>
      <c r="IF50" s="123"/>
      <c r="IG50" s="123"/>
      <c r="IH50" s="123"/>
      <c r="II50" s="123"/>
      <c r="IJ50" s="123"/>
      <c r="IK50" s="123"/>
      <c r="IL50" s="123"/>
      <c r="IM50" s="123"/>
      <c r="IN50" s="123"/>
      <c r="IO50" s="123"/>
      <c r="IP50" s="123"/>
      <c r="IQ50" s="123"/>
      <c r="IR50" s="123"/>
      <c r="IS50" s="123"/>
      <c r="IT50" s="123"/>
      <c r="IU50" s="123"/>
    </row>
    <row r="51" spans="1:255" s="124" customFormat="1" ht="12" customHeight="1" x14ac:dyDescent="0.25">
      <c r="A51" s="118"/>
      <c r="B51" s="119" t="s">
        <v>112</v>
      </c>
      <c r="C51" s="120" t="s">
        <v>25</v>
      </c>
      <c r="D51" s="120">
        <v>0.5</v>
      </c>
      <c r="E51" s="120" t="s">
        <v>114</v>
      </c>
      <c r="F51" s="121">
        <v>80000</v>
      </c>
      <c r="G51" s="122">
        <f>D51*F51</f>
        <v>40000</v>
      </c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  <c r="GD51" s="123"/>
      <c r="GE51" s="123"/>
      <c r="GF51" s="123"/>
      <c r="GG51" s="123"/>
      <c r="GH51" s="123"/>
      <c r="GI51" s="123"/>
      <c r="GJ51" s="123"/>
      <c r="GK51" s="123"/>
      <c r="GL51" s="123"/>
      <c r="GM51" s="123"/>
      <c r="GN51" s="123"/>
      <c r="GO51" s="123"/>
      <c r="GP51" s="123"/>
      <c r="GQ51" s="123"/>
      <c r="GR51" s="123"/>
      <c r="GS51" s="123"/>
      <c r="GT51" s="123"/>
      <c r="GU51" s="123"/>
      <c r="GV51" s="123"/>
      <c r="GW51" s="123"/>
      <c r="GX51" s="123"/>
      <c r="GY51" s="123"/>
      <c r="GZ51" s="123"/>
      <c r="HA51" s="123"/>
      <c r="HB51" s="123"/>
      <c r="HC51" s="123"/>
      <c r="HD51" s="123"/>
      <c r="HE51" s="123"/>
      <c r="HF51" s="123"/>
      <c r="HG51" s="123"/>
      <c r="HH51" s="123"/>
      <c r="HI51" s="123"/>
      <c r="HJ51" s="123"/>
      <c r="HK51" s="123"/>
      <c r="HL51" s="123"/>
      <c r="HM51" s="123"/>
      <c r="HN51" s="123"/>
      <c r="HO51" s="123"/>
      <c r="HP51" s="123"/>
      <c r="HQ51" s="123"/>
      <c r="HR51" s="123"/>
      <c r="HS51" s="123"/>
      <c r="HT51" s="123"/>
      <c r="HU51" s="123"/>
      <c r="HV51" s="123"/>
      <c r="HW51" s="123"/>
      <c r="HX51" s="123"/>
      <c r="HY51" s="123"/>
      <c r="HZ51" s="123"/>
      <c r="IA51" s="123"/>
      <c r="IB51" s="123"/>
      <c r="IC51" s="123"/>
      <c r="ID51" s="123"/>
      <c r="IE51" s="123"/>
      <c r="IF51" s="123"/>
      <c r="IG51" s="123"/>
      <c r="IH51" s="123"/>
      <c r="II51" s="123"/>
      <c r="IJ51" s="123"/>
      <c r="IK51" s="123"/>
      <c r="IL51" s="123"/>
      <c r="IM51" s="123"/>
      <c r="IN51" s="123"/>
      <c r="IO51" s="123"/>
      <c r="IP51" s="123"/>
      <c r="IQ51" s="123"/>
      <c r="IR51" s="123"/>
      <c r="IS51" s="123"/>
      <c r="IT51" s="123"/>
      <c r="IU51" s="123"/>
    </row>
    <row r="52" spans="1:255" s="124" customFormat="1" ht="12" customHeight="1" x14ac:dyDescent="0.25">
      <c r="A52" s="118"/>
      <c r="B52" s="119" t="s">
        <v>112</v>
      </c>
      <c r="C52" s="120" t="s">
        <v>25</v>
      </c>
      <c r="D52" s="120">
        <v>0.5</v>
      </c>
      <c r="E52" s="120" t="s">
        <v>115</v>
      </c>
      <c r="F52" s="121">
        <v>80000</v>
      </c>
      <c r="G52" s="122">
        <f t="shared" si="1"/>
        <v>40000</v>
      </c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3"/>
      <c r="IP52" s="123"/>
      <c r="IQ52" s="123"/>
      <c r="IR52" s="123"/>
      <c r="IS52" s="123"/>
      <c r="IT52" s="123"/>
      <c r="IU52" s="123"/>
    </row>
    <row r="53" spans="1:255" s="124" customFormat="1" ht="12" customHeight="1" x14ac:dyDescent="0.25">
      <c r="A53" s="118"/>
      <c r="B53" s="119" t="s">
        <v>112</v>
      </c>
      <c r="C53" s="120" t="s">
        <v>25</v>
      </c>
      <c r="D53" s="120">
        <v>0.25</v>
      </c>
      <c r="E53" s="120" t="s">
        <v>94</v>
      </c>
      <c r="F53" s="121">
        <v>80000</v>
      </c>
      <c r="G53" s="122">
        <f t="shared" ref="G53" si="3">D53*F53</f>
        <v>20000</v>
      </c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  <c r="DT53" s="123"/>
      <c r="DU53" s="123"/>
      <c r="DV53" s="123"/>
      <c r="DW53" s="123"/>
      <c r="DX53" s="123"/>
      <c r="DY53" s="123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3"/>
      <c r="GA53" s="123"/>
      <c r="GB53" s="123"/>
      <c r="GC53" s="123"/>
      <c r="GD53" s="123"/>
      <c r="GE53" s="123"/>
      <c r="GF53" s="123"/>
      <c r="GG53" s="123"/>
      <c r="GH53" s="123"/>
      <c r="GI53" s="123"/>
      <c r="GJ53" s="123"/>
      <c r="GK53" s="123"/>
      <c r="GL53" s="123"/>
      <c r="GM53" s="123"/>
      <c r="GN53" s="123"/>
      <c r="GO53" s="123"/>
      <c r="GP53" s="123"/>
      <c r="GQ53" s="123"/>
      <c r="GR53" s="123"/>
      <c r="GS53" s="123"/>
      <c r="GT53" s="123"/>
      <c r="GU53" s="123"/>
      <c r="GV53" s="123"/>
      <c r="GW53" s="123"/>
      <c r="GX53" s="123"/>
      <c r="GY53" s="123"/>
      <c r="GZ53" s="123"/>
      <c r="HA53" s="123"/>
      <c r="HB53" s="123"/>
      <c r="HC53" s="123"/>
      <c r="HD53" s="123"/>
      <c r="HE53" s="123"/>
      <c r="HF53" s="123"/>
      <c r="HG53" s="123"/>
      <c r="HH53" s="123"/>
      <c r="HI53" s="123"/>
      <c r="HJ53" s="123"/>
      <c r="HK53" s="123"/>
      <c r="HL53" s="123"/>
      <c r="HM53" s="123"/>
      <c r="HN53" s="123"/>
      <c r="HO53" s="123"/>
      <c r="HP53" s="123"/>
      <c r="HQ53" s="123"/>
      <c r="HR53" s="123"/>
      <c r="HS53" s="123"/>
      <c r="HT53" s="123"/>
      <c r="HU53" s="123"/>
      <c r="HV53" s="123"/>
      <c r="HW53" s="123"/>
      <c r="HX53" s="123"/>
      <c r="HY53" s="123"/>
      <c r="HZ53" s="123"/>
      <c r="IA53" s="123"/>
      <c r="IB53" s="123"/>
      <c r="IC53" s="123"/>
      <c r="ID53" s="123"/>
      <c r="IE53" s="123"/>
      <c r="IF53" s="123"/>
      <c r="IG53" s="123"/>
      <c r="IH53" s="123"/>
      <c r="II53" s="123"/>
      <c r="IJ53" s="123"/>
      <c r="IK53" s="123"/>
      <c r="IL53" s="123"/>
      <c r="IM53" s="123"/>
      <c r="IN53" s="123"/>
      <c r="IO53" s="123"/>
      <c r="IP53" s="123"/>
      <c r="IQ53" s="123"/>
      <c r="IR53" s="123"/>
      <c r="IS53" s="123"/>
      <c r="IT53" s="123"/>
      <c r="IU53" s="123"/>
    </row>
    <row r="54" spans="1:255" ht="12.75" customHeight="1" x14ac:dyDescent="0.25">
      <c r="A54" s="5"/>
      <c r="B54" s="125" t="s">
        <v>26</v>
      </c>
      <c r="C54" s="126"/>
      <c r="D54" s="126"/>
      <c r="E54" s="126"/>
      <c r="F54" s="127"/>
      <c r="G54" s="128">
        <f>SUM(G39:G53)</f>
        <v>555000</v>
      </c>
      <c r="IS54" s="1"/>
      <c r="IT54" s="1"/>
      <c r="IU54" s="1"/>
    </row>
    <row r="55" spans="1:255" s="1" customFormat="1" ht="12" customHeight="1" x14ac:dyDescent="0.25">
      <c r="A55" s="2"/>
      <c r="B55" s="16"/>
      <c r="C55" s="17"/>
      <c r="D55" s="17"/>
      <c r="E55" s="17"/>
      <c r="F55" s="18"/>
      <c r="G55" s="67"/>
    </row>
    <row r="56" spans="1:255" ht="12" customHeight="1" x14ac:dyDescent="0.25">
      <c r="A56" s="5"/>
      <c r="B56" s="111" t="s">
        <v>27</v>
      </c>
      <c r="C56" s="112"/>
      <c r="D56" s="113"/>
      <c r="E56" s="113"/>
      <c r="F56" s="114"/>
      <c r="G56" s="115"/>
      <c r="IS56" s="1"/>
      <c r="IT56" s="1"/>
      <c r="IU56" s="1"/>
    </row>
    <row r="57" spans="1:255" ht="24" customHeight="1" x14ac:dyDescent="0.25">
      <c r="A57" s="5"/>
      <c r="B57" s="116" t="s">
        <v>28</v>
      </c>
      <c r="C57" s="117" t="s">
        <v>29</v>
      </c>
      <c r="D57" s="117" t="s">
        <v>30</v>
      </c>
      <c r="E57" s="116" t="s">
        <v>17</v>
      </c>
      <c r="F57" s="117" t="s">
        <v>18</v>
      </c>
      <c r="G57" s="116" t="s">
        <v>19</v>
      </c>
      <c r="IS57" s="1"/>
      <c r="IT57" s="1"/>
      <c r="IU57" s="1"/>
    </row>
    <row r="58" spans="1:255" s="124" customFormat="1" ht="12.75" customHeight="1" x14ac:dyDescent="0.25">
      <c r="A58" s="129"/>
      <c r="B58" s="130" t="s">
        <v>107</v>
      </c>
      <c r="C58" s="120" t="s">
        <v>75</v>
      </c>
      <c r="D58" s="120">
        <v>1200</v>
      </c>
      <c r="E58" s="120" t="s">
        <v>116</v>
      </c>
      <c r="F58" s="121">
        <v>1200</v>
      </c>
      <c r="G58" s="121">
        <f>D58*F58</f>
        <v>1440000</v>
      </c>
      <c r="H58" s="123"/>
      <c r="I58" s="123"/>
      <c r="J58" s="123"/>
      <c r="K58" s="131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  <c r="FS58" s="123"/>
      <c r="FT58" s="123"/>
      <c r="FU58" s="123"/>
      <c r="FV58" s="123"/>
      <c r="FW58" s="123"/>
      <c r="FX58" s="123"/>
      <c r="FY58" s="123"/>
      <c r="FZ58" s="123"/>
      <c r="GA58" s="123"/>
      <c r="GB58" s="123"/>
      <c r="GC58" s="123"/>
      <c r="GD58" s="123"/>
      <c r="GE58" s="123"/>
      <c r="GF58" s="123"/>
      <c r="GG58" s="123"/>
      <c r="GH58" s="123"/>
      <c r="GI58" s="123"/>
      <c r="GJ58" s="123"/>
      <c r="GK58" s="123"/>
      <c r="GL58" s="123"/>
      <c r="GM58" s="123"/>
      <c r="GN58" s="123"/>
      <c r="GO58" s="123"/>
      <c r="GP58" s="123"/>
      <c r="GQ58" s="123"/>
      <c r="GR58" s="123"/>
      <c r="GS58" s="123"/>
      <c r="GT58" s="123"/>
      <c r="GU58" s="123"/>
      <c r="GV58" s="123"/>
      <c r="GW58" s="123"/>
      <c r="GX58" s="123"/>
      <c r="GY58" s="123"/>
      <c r="GZ58" s="123"/>
      <c r="HA58" s="123"/>
      <c r="HB58" s="123"/>
      <c r="HC58" s="123"/>
      <c r="HD58" s="123"/>
      <c r="HE58" s="123"/>
      <c r="HF58" s="123"/>
      <c r="HG58" s="123"/>
      <c r="HH58" s="123"/>
      <c r="HI58" s="123"/>
      <c r="HJ58" s="123"/>
      <c r="HK58" s="123"/>
      <c r="HL58" s="123"/>
      <c r="HM58" s="123"/>
      <c r="HN58" s="123"/>
      <c r="HO58" s="123"/>
      <c r="HP58" s="123"/>
      <c r="HQ58" s="123"/>
      <c r="HR58" s="123"/>
      <c r="HS58" s="123"/>
      <c r="HT58" s="123"/>
      <c r="HU58" s="123"/>
      <c r="HV58" s="123"/>
      <c r="HW58" s="123"/>
      <c r="HX58" s="123"/>
      <c r="HY58" s="123"/>
      <c r="HZ58" s="123"/>
      <c r="IA58" s="123"/>
      <c r="IB58" s="123"/>
      <c r="IC58" s="123"/>
      <c r="ID58" s="123"/>
      <c r="IE58" s="123"/>
      <c r="IF58" s="123"/>
      <c r="IG58" s="123"/>
      <c r="IH58" s="123"/>
      <c r="II58" s="123"/>
      <c r="IJ58" s="123"/>
      <c r="IK58" s="123"/>
      <c r="IL58" s="123"/>
      <c r="IM58" s="123"/>
      <c r="IN58" s="123"/>
      <c r="IO58" s="123"/>
      <c r="IP58" s="123"/>
      <c r="IQ58" s="123"/>
      <c r="IR58" s="123"/>
      <c r="IS58" s="123"/>
      <c r="IT58" s="123"/>
      <c r="IU58" s="123"/>
    </row>
    <row r="59" spans="1:255" s="124" customFormat="1" ht="12.75" customHeight="1" x14ac:dyDescent="0.25">
      <c r="A59" s="129"/>
      <c r="B59" s="130" t="s">
        <v>63</v>
      </c>
      <c r="C59" s="119"/>
      <c r="D59" s="120"/>
      <c r="E59" s="120"/>
      <c r="F59" s="121"/>
      <c r="G59" s="121" t="s">
        <v>62</v>
      </c>
      <c r="H59" s="123"/>
      <c r="I59" s="123"/>
      <c r="J59" s="123"/>
      <c r="K59" s="131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23"/>
      <c r="GB59" s="123"/>
      <c r="GC59" s="123"/>
      <c r="GD59" s="123"/>
      <c r="GE59" s="123"/>
      <c r="GF59" s="123"/>
      <c r="GG59" s="123"/>
      <c r="GH59" s="123"/>
      <c r="GI59" s="123"/>
      <c r="GJ59" s="123"/>
      <c r="GK59" s="123"/>
      <c r="GL59" s="123"/>
      <c r="GM59" s="123"/>
      <c r="GN59" s="123"/>
      <c r="GO59" s="123"/>
      <c r="GP59" s="123"/>
      <c r="GQ59" s="123"/>
      <c r="GR59" s="123"/>
      <c r="GS59" s="123"/>
      <c r="GT59" s="123"/>
      <c r="GU59" s="123"/>
      <c r="GV59" s="123"/>
      <c r="GW59" s="123"/>
      <c r="GX59" s="123"/>
      <c r="GY59" s="123"/>
      <c r="GZ59" s="123"/>
      <c r="HA59" s="123"/>
      <c r="HB59" s="123"/>
      <c r="HC59" s="123"/>
      <c r="HD59" s="123"/>
      <c r="HE59" s="123"/>
      <c r="HF59" s="123"/>
      <c r="HG59" s="123"/>
      <c r="HH59" s="123"/>
      <c r="HI59" s="123"/>
      <c r="HJ59" s="123"/>
      <c r="HK59" s="123"/>
      <c r="HL59" s="123"/>
      <c r="HM59" s="123"/>
      <c r="HN59" s="123"/>
      <c r="HO59" s="123"/>
      <c r="HP59" s="123"/>
      <c r="HQ59" s="123"/>
      <c r="HR59" s="123"/>
      <c r="HS59" s="123"/>
      <c r="HT59" s="123"/>
      <c r="HU59" s="123"/>
      <c r="HV59" s="123"/>
      <c r="HW59" s="123"/>
      <c r="HX59" s="123"/>
      <c r="HY59" s="123"/>
      <c r="HZ59" s="123"/>
      <c r="IA59" s="123"/>
      <c r="IB59" s="123"/>
      <c r="IC59" s="123"/>
      <c r="ID59" s="123"/>
      <c r="IE59" s="123"/>
      <c r="IF59" s="123"/>
      <c r="IG59" s="123"/>
      <c r="IH59" s="123"/>
      <c r="II59" s="123"/>
      <c r="IJ59" s="123"/>
      <c r="IK59" s="123"/>
      <c r="IL59" s="123"/>
      <c r="IM59" s="123"/>
      <c r="IN59" s="123"/>
      <c r="IO59" s="123"/>
      <c r="IP59" s="123"/>
      <c r="IQ59" s="123"/>
      <c r="IR59" s="123"/>
      <c r="IS59" s="123"/>
      <c r="IT59" s="123"/>
      <c r="IU59" s="123"/>
    </row>
    <row r="60" spans="1:255" s="124" customFormat="1" ht="12" customHeight="1" x14ac:dyDescent="0.25">
      <c r="A60" s="118"/>
      <c r="B60" s="119" t="s">
        <v>64</v>
      </c>
      <c r="C60" s="120" t="s">
        <v>75</v>
      </c>
      <c r="D60" s="120">
        <v>300</v>
      </c>
      <c r="E60" s="120" t="s">
        <v>111</v>
      </c>
      <c r="F60" s="121">
        <v>1280</v>
      </c>
      <c r="G60" s="122">
        <f>D60*F60</f>
        <v>384000</v>
      </c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3"/>
      <c r="DR60" s="123"/>
      <c r="DS60" s="123"/>
      <c r="DT60" s="123"/>
      <c r="DU60" s="123"/>
      <c r="DV60" s="123"/>
      <c r="DW60" s="123"/>
      <c r="DX60" s="123"/>
      <c r="DY60" s="123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23"/>
      <c r="EQ60" s="123"/>
      <c r="ER60" s="123"/>
      <c r="ES60" s="123"/>
      <c r="ET60" s="123"/>
      <c r="EU60" s="123"/>
      <c r="EV60" s="123"/>
      <c r="EW60" s="123"/>
      <c r="EX60" s="123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23"/>
      <c r="FP60" s="123"/>
      <c r="FQ60" s="123"/>
      <c r="FR60" s="123"/>
      <c r="FS60" s="123"/>
      <c r="FT60" s="123"/>
      <c r="FU60" s="123"/>
      <c r="FV60" s="123"/>
      <c r="FW60" s="123"/>
      <c r="FX60" s="123"/>
      <c r="FY60" s="123"/>
      <c r="FZ60" s="123"/>
      <c r="GA60" s="123"/>
      <c r="GB60" s="123"/>
      <c r="GC60" s="123"/>
      <c r="GD60" s="123"/>
      <c r="GE60" s="123"/>
      <c r="GF60" s="123"/>
      <c r="GG60" s="123"/>
      <c r="GH60" s="123"/>
      <c r="GI60" s="123"/>
      <c r="GJ60" s="123"/>
      <c r="GK60" s="123"/>
      <c r="GL60" s="123"/>
      <c r="GM60" s="123"/>
      <c r="GN60" s="123"/>
      <c r="GO60" s="123"/>
      <c r="GP60" s="123"/>
      <c r="GQ60" s="123"/>
      <c r="GR60" s="123"/>
      <c r="GS60" s="123"/>
      <c r="GT60" s="123"/>
      <c r="GU60" s="123"/>
      <c r="GV60" s="123"/>
      <c r="GW60" s="123"/>
      <c r="GX60" s="123"/>
      <c r="GY60" s="123"/>
      <c r="GZ60" s="123"/>
      <c r="HA60" s="123"/>
      <c r="HB60" s="123"/>
      <c r="HC60" s="123"/>
      <c r="HD60" s="123"/>
      <c r="HE60" s="123"/>
      <c r="HF60" s="123"/>
      <c r="HG60" s="123"/>
      <c r="HH60" s="123"/>
      <c r="HI60" s="123"/>
      <c r="HJ60" s="123"/>
      <c r="HK60" s="123"/>
      <c r="HL60" s="123"/>
      <c r="HM60" s="123"/>
      <c r="HN60" s="123"/>
      <c r="HO60" s="123"/>
      <c r="HP60" s="123"/>
      <c r="HQ60" s="123"/>
      <c r="HR60" s="123"/>
      <c r="HS60" s="123"/>
      <c r="HT60" s="123"/>
      <c r="HU60" s="123"/>
      <c r="HV60" s="123"/>
      <c r="HW60" s="123"/>
      <c r="HX60" s="123"/>
      <c r="HY60" s="123"/>
      <c r="HZ60" s="123"/>
      <c r="IA60" s="123"/>
      <c r="IB60" s="123"/>
      <c r="IC60" s="123"/>
      <c r="ID60" s="123"/>
      <c r="IE60" s="123"/>
      <c r="IF60" s="123"/>
      <c r="IG60" s="123"/>
      <c r="IH60" s="123"/>
      <c r="II60" s="123"/>
      <c r="IJ60" s="123"/>
      <c r="IK60" s="123"/>
      <c r="IL60" s="123"/>
      <c r="IM60" s="123"/>
      <c r="IN60" s="123"/>
      <c r="IO60" s="123"/>
      <c r="IP60" s="123"/>
      <c r="IQ60" s="123"/>
      <c r="IR60" s="123"/>
      <c r="IS60" s="123"/>
      <c r="IT60" s="123"/>
      <c r="IU60" s="123"/>
    </row>
    <row r="61" spans="1:255" s="124" customFormat="1" ht="12" customHeight="1" x14ac:dyDescent="0.25">
      <c r="A61" s="118"/>
      <c r="B61" s="119" t="s">
        <v>117</v>
      </c>
      <c r="C61" s="120" t="s">
        <v>75</v>
      </c>
      <c r="D61" s="120">
        <v>500</v>
      </c>
      <c r="E61" s="120" t="s">
        <v>118</v>
      </c>
      <c r="F61" s="121">
        <v>1600</v>
      </c>
      <c r="G61" s="122">
        <f>D61*F61</f>
        <v>800000</v>
      </c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3"/>
      <c r="GA61" s="123"/>
      <c r="GB61" s="123"/>
      <c r="GC61" s="123"/>
      <c r="GD61" s="123"/>
      <c r="GE61" s="123"/>
      <c r="GF61" s="123"/>
      <c r="GG61" s="123"/>
      <c r="GH61" s="123"/>
      <c r="GI61" s="123"/>
      <c r="GJ61" s="123"/>
      <c r="GK61" s="123"/>
      <c r="GL61" s="123"/>
      <c r="GM61" s="123"/>
      <c r="GN61" s="123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3"/>
      <c r="HF61" s="123"/>
      <c r="HG61" s="123"/>
      <c r="HH61" s="123"/>
      <c r="HI61" s="123"/>
      <c r="HJ61" s="123"/>
      <c r="HK61" s="123"/>
      <c r="HL61" s="123"/>
      <c r="HM61" s="123"/>
      <c r="HN61" s="123"/>
      <c r="HO61" s="123"/>
      <c r="HP61" s="123"/>
      <c r="HQ61" s="123"/>
      <c r="HR61" s="123"/>
      <c r="HS61" s="123"/>
      <c r="HT61" s="123"/>
      <c r="HU61" s="123"/>
      <c r="HV61" s="123"/>
      <c r="HW61" s="123"/>
      <c r="HX61" s="123"/>
      <c r="HY61" s="123"/>
      <c r="HZ61" s="123"/>
      <c r="IA61" s="123"/>
      <c r="IB61" s="123"/>
      <c r="IC61" s="123"/>
      <c r="ID61" s="123"/>
      <c r="IE61" s="123"/>
      <c r="IF61" s="123"/>
      <c r="IG61" s="123"/>
      <c r="IH61" s="123"/>
      <c r="II61" s="123"/>
      <c r="IJ61" s="123"/>
      <c r="IK61" s="123"/>
      <c r="IL61" s="123"/>
      <c r="IM61" s="123"/>
      <c r="IN61" s="123"/>
      <c r="IO61" s="123"/>
      <c r="IP61" s="123"/>
      <c r="IQ61" s="123"/>
      <c r="IR61" s="123"/>
      <c r="IS61" s="123"/>
      <c r="IT61" s="123"/>
      <c r="IU61" s="123"/>
    </row>
    <row r="62" spans="1:255" s="124" customFormat="1" ht="12" customHeight="1" x14ac:dyDescent="0.25">
      <c r="A62" s="118"/>
      <c r="B62" s="119" t="s">
        <v>145</v>
      </c>
      <c r="C62" s="120" t="s">
        <v>75</v>
      </c>
      <c r="D62" s="120">
        <v>350</v>
      </c>
      <c r="E62" s="120" t="s">
        <v>79</v>
      </c>
      <c r="F62" s="121">
        <v>1940</v>
      </c>
      <c r="G62" s="122">
        <f>D62*F62</f>
        <v>679000</v>
      </c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23"/>
      <c r="EQ62" s="123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23"/>
      <c r="FP62" s="123"/>
      <c r="FQ62" s="123"/>
      <c r="FR62" s="123"/>
      <c r="FS62" s="123"/>
      <c r="FT62" s="123"/>
      <c r="FU62" s="123"/>
      <c r="FV62" s="123"/>
      <c r="FW62" s="123"/>
      <c r="FX62" s="123"/>
      <c r="FY62" s="123"/>
      <c r="FZ62" s="123"/>
      <c r="GA62" s="123"/>
      <c r="GB62" s="123"/>
      <c r="GC62" s="123"/>
      <c r="GD62" s="123"/>
      <c r="GE62" s="123"/>
      <c r="GF62" s="123"/>
      <c r="GG62" s="123"/>
      <c r="GH62" s="123"/>
      <c r="GI62" s="123"/>
      <c r="GJ62" s="123"/>
      <c r="GK62" s="123"/>
      <c r="GL62" s="123"/>
      <c r="GM62" s="123"/>
      <c r="GN62" s="123"/>
      <c r="GO62" s="123"/>
      <c r="GP62" s="123"/>
      <c r="GQ62" s="123"/>
      <c r="GR62" s="123"/>
      <c r="GS62" s="123"/>
      <c r="GT62" s="123"/>
      <c r="GU62" s="123"/>
      <c r="GV62" s="123"/>
      <c r="GW62" s="123"/>
      <c r="GX62" s="123"/>
      <c r="GY62" s="123"/>
      <c r="GZ62" s="123"/>
      <c r="HA62" s="123"/>
      <c r="HB62" s="123"/>
      <c r="HC62" s="123"/>
      <c r="HD62" s="123"/>
      <c r="HE62" s="123"/>
      <c r="HF62" s="123"/>
      <c r="HG62" s="123"/>
      <c r="HH62" s="123"/>
      <c r="HI62" s="123"/>
      <c r="HJ62" s="123"/>
      <c r="HK62" s="123"/>
      <c r="HL62" s="123"/>
      <c r="HM62" s="123"/>
      <c r="HN62" s="123"/>
      <c r="HO62" s="123"/>
      <c r="HP62" s="123"/>
      <c r="HQ62" s="123"/>
      <c r="HR62" s="123"/>
      <c r="HS62" s="123"/>
      <c r="HT62" s="123"/>
      <c r="HU62" s="123"/>
      <c r="HV62" s="123"/>
      <c r="HW62" s="123"/>
      <c r="HX62" s="123"/>
      <c r="HY62" s="123"/>
      <c r="HZ62" s="123"/>
      <c r="IA62" s="123"/>
      <c r="IB62" s="123"/>
      <c r="IC62" s="123"/>
      <c r="ID62" s="123"/>
      <c r="IE62" s="123"/>
      <c r="IF62" s="123"/>
      <c r="IG62" s="123"/>
      <c r="IH62" s="123"/>
      <c r="II62" s="123"/>
      <c r="IJ62" s="123"/>
      <c r="IK62" s="123"/>
      <c r="IL62" s="123"/>
      <c r="IM62" s="123"/>
      <c r="IN62" s="123"/>
      <c r="IO62" s="123"/>
      <c r="IP62" s="123"/>
      <c r="IQ62" s="123"/>
      <c r="IR62" s="123"/>
      <c r="IS62" s="123"/>
      <c r="IT62" s="123"/>
      <c r="IU62" s="123"/>
    </row>
    <row r="63" spans="1:255" s="124" customFormat="1" ht="12.75" customHeight="1" x14ac:dyDescent="0.25">
      <c r="A63" s="129"/>
      <c r="B63" s="130" t="s">
        <v>65</v>
      </c>
      <c r="C63" s="119"/>
      <c r="D63" s="120"/>
      <c r="E63" s="120"/>
      <c r="F63" s="121"/>
      <c r="G63" s="121" t="s">
        <v>62</v>
      </c>
      <c r="H63" s="123"/>
      <c r="I63" s="123"/>
      <c r="J63" s="123"/>
      <c r="K63" s="131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3"/>
      <c r="GA63" s="123"/>
      <c r="GB63" s="123"/>
      <c r="GC63" s="123"/>
      <c r="GD63" s="123"/>
      <c r="GE63" s="123"/>
      <c r="GF63" s="123"/>
      <c r="GG63" s="123"/>
      <c r="GH63" s="123"/>
      <c r="GI63" s="123"/>
      <c r="GJ63" s="123"/>
      <c r="GK63" s="123"/>
      <c r="GL63" s="123"/>
      <c r="GM63" s="123"/>
      <c r="GN63" s="123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3"/>
      <c r="HF63" s="123"/>
      <c r="HG63" s="123"/>
      <c r="HH63" s="123"/>
      <c r="HI63" s="123"/>
      <c r="HJ63" s="123"/>
      <c r="HK63" s="123"/>
      <c r="HL63" s="123"/>
      <c r="HM63" s="123"/>
      <c r="HN63" s="123"/>
      <c r="HO63" s="123"/>
      <c r="HP63" s="123"/>
      <c r="HQ63" s="123"/>
      <c r="HR63" s="123"/>
      <c r="HS63" s="123"/>
      <c r="HT63" s="123"/>
      <c r="HU63" s="123"/>
      <c r="HV63" s="123"/>
      <c r="HW63" s="123"/>
      <c r="HX63" s="123"/>
      <c r="HY63" s="123"/>
      <c r="HZ63" s="123"/>
      <c r="IA63" s="123"/>
      <c r="IB63" s="123"/>
      <c r="IC63" s="123"/>
      <c r="ID63" s="123"/>
      <c r="IE63" s="123"/>
      <c r="IF63" s="123"/>
      <c r="IG63" s="123"/>
      <c r="IH63" s="123"/>
      <c r="II63" s="123"/>
      <c r="IJ63" s="123"/>
      <c r="IK63" s="123"/>
      <c r="IL63" s="123"/>
      <c r="IM63" s="123"/>
      <c r="IN63" s="123"/>
      <c r="IO63" s="123"/>
      <c r="IP63" s="123"/>
      <c r="IQ63" s="123"/>
      <c r="IR63" s="123"/>
      <c r="IS63" s="123"/>
      <c r="IT63" s="123"/>
      <c r="IU63" s="123"/>
    </row>
    <row r="64" spans="1:255" s="124" customFormat="1" ht="12" customHeight="1" x14ac:dyDescent="0.25">
      <c r="A64" s="118"/>
      <c r="B64" s="119" t="s">
        <v>133</v>
      </c>
      <c r="C64" s="120" t="s">
        <v>75</v>
      </c>
      <c r="D64" s="120">
        <v>1</v>
      </c>
      <c r="E64" s="120" t="s">
        <v>135</v>
      </c>
      <c r="F64" s="121">
        <v>25530</v>
      </c>
      <c r="G64" s="122">
        <f>+F64*D64</f>
        <v>25530</v>
      </c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X64" s="123"/>
      <c r="FY64" s="123"/>
      <c r="FZ64" s="123"/>
      <c r="GA64" s="123"/>
      <c r="GB64" s="123"/>
      <c r="GC64" s="123"/>
      <c r="GD64" s="123"/>
      <c r="GE64" s="123"/>
      <c r="GF64" s="123"/>
      <c r="GG64" s="123"/>
      <c r="GH64" s="123"/>
      <c r="GI64" s="123"/>
      <c r="GJ64" s="123"/>
      <c r="GK64" s="123"/>
      <c r="GL64" s="123"/>
      <c r="GM64" s="123"/>
      <c r="GN64" s="123"/>
      <c r="GO64" s="123"/>
      <c r="GP64" s="123"/>
      <c r="GQ64" s="123"/>
      <c r="GR64" s="123"/>
      <c r="GS64" s="123"/>
      <c r="GT64" s="123"/>
      <c r="GU64" s="123"/>
      <c r="GV64" s="123"/>
      <c r="GW64" s="123"/>
      <c r="GX64" s="123"/>
      <c r="GY64" s="123"/>
      <c r="GZ64" s="123"/>
      <c r="HA64" s="123"/>
      <c r="HB64" s="123"/>
      <c r="HC64" s="123"/>
      <c r="HD64" s="123"/>
      <c r="HE64" s="123"/>
      <c r="HF64" s="123"/>
      <c r="HG64" s="123"/>
      <c r="HH64" s="123"/>
      <c r="HI64" s="123"/>
      <c r="HJ64" s="123"/>
      <c r="HK64" s="123"/>
      <c r="HL64" s="123"/>
      <c r="HM64" s="123"/>
      <c r="HN64" s="123"/>
      <c r="HO64" s="123"/>
      <c r="HP64" s="123"/>
      <c r="HQ64" s="123"/>
      <c r="HR64" s="123"/>
      <c r="HS64" s="123"/>
      <c r="HT64" s="123"/>
      <c r="HU64" s="123"/>
      <c r="HV64" s="123"/>
      <c r="HW64" s="123"/>
      <c r="HX64" s="123"/>
      <c r="HY64" s="123"/>
      <c r="HZ64" s="123"/>
      <c r="IA64" s="123"/>
      <c r="IB64" s="123"/>
      <c r="IC64" s="123"/>
      <c r="ID64" s="123"/>
      <c r="IE64" s="123"/>
      <c r="IF64" s="123"/>
      <c r="IG64" s="123"/>
      <c r="IH64" s="123"/>
      <c r="II64" s="123"/>
      <c r="IJ64" s="123"/>
      <c r="IK64" s="123"/>
      <c r="IL64" s="123"/>
      <c r="IM64" s="123"/>
      <c r="IN64" s="123"/>
      <c r="IO64" s="123"/>
      <c r="IP64" s="123"/>
      <c r="IQ64" s="123"/>
      <c r="IR64" s="123"/>
      <c r="IS64" s="123"/>
      <c r="IT64" s="123"/>
      <c r="IU64" s="123"/>
    </row>
    <row r="65" spans="1:255" s="124" customFormat="1" ht="12" customHeight="1" x14ac:dyDescent="0.25">
      <c r="A65" s="118"/>
      <c r="B65" s="119" t="s">
        <v>88</v>
      </c>
      <c r="C65" s="120" t="s">
        <v>75</v>
      </c>
      <c r="D65" s="120">
        <v>0.5</v>
      </c>
      <c r="E65" s="120" t="s">
        <v>100</v>
      </c>
      <c r="F65" s="121">
        <v>25530</v>
      </c>
      <c r="G65" s="122">
        <f>+F65*D65</f>
        <v>12765</v>
      </c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X65" s="123"/>
      <c r="FY65" s="123"/>
      <c r="FZ65" s="123"/>
      <c r="GA65" s="123"/>
      <c r="GB65" s="123"/>
      <c r="GC65" s="123"/>
      <c r="GD65" s="123"/>
      <c r="GE65" s="123"/>
      <c r="GF65" s="123"/>
      <c r="GG65" s="123"/>
      <c r="GH65" s="123"/>
      <c r="GI65" s="123"/>
      <c r="GJ65" s="123"/>
      <c r="GK65" s="123"/>
      <c r="GL65" s="123"/>
      <c r="GM65" s="123"/>
      <c r="GN65" s="123"/>
      <c r="GO65" s="123"/>
      <c r="GP65" s="123"/>
      <c r="GQ65" s="123"/>
      <c r="GR65" s="123"/>
      <c r="GS65" s="123"/>
      <c r="GT65" s="123"/>
      <c r="GU65" s="123"/>
      <c r="GV65" s="123"/>
      <c r="GW65" s="123"/>
      <c r="GX65" s="123"/>
      <c r="GY65" s="123"/>
      <c r="GZ65" s="123"/>
      <c r="HA65" s="123"/>
      <c r="HB65" s="123"/>
      <c r="HC65" s="123"/>
      <c r="HD65" s="123"/>
      <c r="HE65" s="123"/>
      <c r="HF65" s="123"/>
      <c r="HG65" s="123"/>
      <c r="HH65" s="123"/>
      <c r="HI65" s="123"/>
      <c r="HJ65" s="123"/>
      <c r="HK65" s="123"/>
      <c r="HL65" s="123"/>
      <c r="HM65" s="123"/>
      <c r="HN65" s="123"/>
      <c r="HO65" s="123"/>
      <c r="HP65" s="123"/>
      <c r="HQ65" s="123"/>
      <c r="HR65" s="123"/>
      <c r="HS65" s="123"/>
      <c r="HT65" s="123"/>
      <c r="HU65" s="123"/>
      <c r="HV65" s="123"/>
      <c r="HW65" s="123"/>
      <c r="HX65" s="123"/>
      <c r="HY65" s="123"/>
      <c r="HZ65" s="123"/>
      <c r="IA65" s="123"/>
      <c r="IB65" s="123"/>
      <c r="IC65" s="123"/>
      <c r="ID65" s="123"/>
      <c r="IE65" s="123"/>
      <c r="IF65" s="123"/>
      <c r="IG65" s="123"/>
      <c r="IH65" s="123"/>
      <c r="II65" s="123"/>
      <c r="IJ65" s="123"/>
      <c r="IK65" s="123"/>
      <c r="IL65" s="123"/>
      <c r="IM65" s="123"/>
      <c r="IN65" s="123"/>
      <c r="IO65" s="123"/>
      <c r="IP65" s="123"/>
      <c r="IQ65" s="123"/>
      <c r="IR65" s="123"/>
      <c r="IS65" s="123"/>
      <c r="IT65" s="123"/>
      <c r="IU65" s="123"/>
    </row>
    <row r="66" spans="1:255" s="124" customFormat="1" ht="12" customHeight="1" x14ac:dyDescent="0.25">
      <c r="A66" s="118"/>
      <c r="B66" s="119" t="s">
        <v>132</v>
      </c>
      <c r="C66" s="120" t="s">
        <v>75</v>
      </c>
      <c r="D66" s="120">
        <v>1</v>
      </c>
      <c r="E66" s="120" t="s">
        <v>113</v>
      </c>
      <c r="F66" s="121">
        <v>33120</v>
      </c>
      <c r="G66" s="122">
        <f>+F66*D66</f>
        <v>33120</v>
      </c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  <c r="FX66" s="123"/>
      <c r="FY66" s="123"/>
      <c r="FZ66" s="123"/>
      <c r="GA66" s="123"/>
      <c r="GB66" s="123"/>
      <c r="GC66" s="123"/>
      <c r="GD66" s="123"/>
      <c r="GE66" s="123"/>
      <c r="GF66" s="123"/>
      <c r="GG66" s="123"/>
      <c r="GH66" s="123"/>
      <c r="GI66" s="123"/>
      <c r="GJ66" s="123"/>
      <c r="GK66" s="123"/>
      <c r="GL66" s="123"/>
      <c r="GM66" s="123"/>
      <c r="GN66" s="123"/>
      <c r="GO66" s="123"/>
      <c r="GP66" s="123"/>
      <c r="GQ66" s="123"/>
      <c r="GR66" s="123"/>
      <c r="GS66" s="123"/>
      <c r="GT66" s="123"/>
      <c r="GU66" s="123"/>
      <c r="GV66" s="123"/>
      <c r="GW66" s="123"/>
      <c r="GX66" s="123"/>
      <c r="GY66" s="123"/>
      <c r="GZ66" s="123"/>
      <c r="HA66" s="123"/>
      <c r="HB66" s="123"/>
      <c r="HC66" s="123"/>
      <c r="HD66" s="123"/>
      <c r="HE66" s="123"/>
      <c r="HF66" s="123"/>
      <c r="HG66" s="123"/>
      <c r="HH66" s="123"/>
      <c r="HI66" s="123"/>
      <c r="HJ66" s="123"/>
      <c r="HK66" s="123"/>
      <c r="HL66" s="123"/>
      <c r="HM66" s="123"/>
      <c r="HN66" s="123"/>
      <c r="HO66" s="123"/>
      <c r="HP66" s="123"/>
      <c r="HQ66" s="123"/>
      <c r="HR66" s="123"/>
      <c r="HS66" s="123"/>
      <c r="HT66" s="123"/>
      <c r="HU66" s="123"/>
      <c r="HV66" s="123"/>
      <c r="HW66" s="123"/>
      <c r="HX66" s="123"/>
      <c r="HY66" s="123"/>
      <c r="HZ66" s="123"/>
      <c r="IA66" s="123"/>
      <c r="IB66" s="123"/>
      <c r="IC66" s="123"/>
      <c r="ID66" s="123"/>
      <c r="IE66" s="123"/>
      <c r="IF66" s="123"/>
      <c r="IG66" s="123"/>
      <c r="IH66" s="123"/>
      <c r="II66" s="123"/>
      <c r="IJ66" s="123"/>
      <c r="IK66" s="123"/>
      <c r="IL66" s="123"/>
      <c r="IM66" s="123"/>
      <c r="IN66" s="123"/>
      <c r="IO66" s="123"/>
      <c r="IP66" s="123"/>
      <c r="IQ66" s="123"/>
      <c r="IR66" s="123"/>
      <c r="IS66" s="123"/>
      <c r="IT66" s="123"/>
      <c r="IU66" s="123"/>
    </row>
    <row r="67" spans="1:255" s="124" customFormat="1" ht="12" customHeight="1" x14ac:dyDescent="0.25">
      <c r="A67" s="118"/>
      <c r="B67" s="119" t="s">
        <v>119</v>
      </c>
      <c r="C67" s="120" t="s">
        <v>75</v>
      </c>
      <c r="D67" s="120">
        <v>0.3</v>
      </c>
      <c r="E67" s="120" t="s">
        <v>113</v>
      </c>
      <c r="F67" s="121">
        <v>102658.2</v>
      </c>
      <c r="G67" s="122">
        <f>+F67*D67</f>
        <v>30797.46</v>
      </c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  <c r="FX67" s="123"/>
      <c r="FY67" s="123"/>
      <c r="FZ67" s="123"/>
      <c r="GA67" s="123"/>
      <c r="GB67" s="123"/>
      <c r="GC67" s="123"/>
      <c r="GD67" s="123"/>
      <c r="GE67" s="123"/>
      <c r="GF67" s="123"/>
      <c r="GG67" s="123"/>
      <c r="GH67" s="123"/>
      <c r="GI67" s="123"/>
      <c r="GJ67" s="123"/>
      <c r="GK67" s="123"/>
      <c r="GL67" s="123"/>
      <c r="GM67" s="123"/>
      <c r="GN67" s="123"/>
      <c r="GO67" s="123"/>
      <c r="GP67" s="123"/>
      <c r="GQ67" s="123"/>
      <c r="GR67" s="123"/>
      <c r="GS67" s="123"/>
      <c r="GT67" s="123"/>
      <c r="GU67" s="123"/>
      <c r="GV67" s="123"/>
      <c r="GW67" s="123"/>
      <c r="GX67" s="123"/>
      <c r="GY67" s="123"/>
      <c r="GZ67" s="123"/>
      <c r="HA67" s="123"/>
      <c r="HB67" s="123"/>
      <c r="HC67" s="123"/>
      <c r="HD67" s="123"/>
      <c r="HE67" s="123"/>
      <c r="HF67" s="123"/>
      <c r="HG67" s="123"/>
      <c r="HH67" s="123"/>
      <c r="HI67" s="123"/>
      <c r="HJ67" s="123"/>
      <c r="HK67" s="123"/>
      <c r="HL67" s="123"/>
      <c r="HM67" s="123"/>
      <c r="HN67" s="123"/>
      <c r="HO67" s="123"/>
      <c r="HP67" s="123"/>
      <c r="HQ67" s="123"/>
      <c r="HR67" s="123"/>
      <c r="HS67" s="123"/>
      <c r="HT67" s="123"/>
      <c r="HU67" s="123"/>
      <c r="HV67" s="123"/>
      <c r="HW67" s="123"/>
      <c r="HX67" s="123"/>
      <c r="HY67" s="123"/>
      <c r="HZ67" s="123"/>
      <c r="IA67" s="123"/>
      <c r="IB67" s="123"/>
      <c r="IC67" s="123"/>
      <c r="ID67" s="123"/>
      <c r="IE67" s="123"/>
      <c r="IF67" s="123"/>
      <c r="IG67" s="123"/>
      <c r="IH67" s="123"/>
      <c r="II67" s="123"/>
      <c r="IJ67" s="123"/>
      <c r="IK67" s="123"/>
      <c r="IL67" s="123"/>
      <c r="IM67" s="123"/>
      <c r="IN67" s="123"/>
      <c r="IO67" s="123"/>
      <c r="IP67" s="123"/>
      <c r="IQ67" s="123"/>
      <c r="IR67" s="123"/>
      <c r="IS67" s="123"/>
      <c r="IT67" s="123"/>
      <c r="IU67" s="123"/>
    </row>
    <row r="68" spans="1:255" s="124" customFormat="1" ht="12" customHeight="1" x14ac:dyDescent="0.25">
      <c r="A68" s="118"/>
      <c r="B68" s="119" t="s">
        <v>119</v>
      </c>
      <c r="C68" s="120" t="s">
        <v>75</v>
      </c>
      <c r="D68" s="120">
        <v>0.4</v>
      </c>
      <c r="E68" s="120" t="s">
        <v>60</v>
      </c>
      <c r="F68" s="121">
        <v>102658.2</v>
      </c>
      <c r="G68" s="122">
        <f>D68*F68</f>
        <v>41063.279999999999</v>
      </c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  <c r="FX68" s="123"/>
      <c r="FY68" s="123"/>
      <c r="FZ68" s="123"/>
      <c r="GA68" s="123"/>
      <c r="GB68" s="123"/>
      <c r="GC68" s="123"/>
      <c r="GD68" s="123"/>
      <c r="GE68" s="123"/>
      <c r="GF68" s="123"/>
      <c r="GG68" s="123"/>
      <c r="GH68" s="123"/>
      <c r="GI68" s="123"/>
      <c r="GJ68" s="123"/>
      <c r="GK68" s="123"/>
      <c r="GL68" s="123"/>
      <c r="GM68" s="123"/>
      <c r="GN68" s="123"/>
      <c r="GO68" s="123"/>
      <c r="GP68" s="123"/>
      <c r="GQ68" s="123"/>
      <c r="GR68" s="123"/>
      <c r="GS68" s="123"/>
      <c r="GT68" s="123"/>
      <c r="GU68" s="123"/>
      <c r="GV68" s="123"/>
      <c r="GW68" s="123"/>
      <c r="GX68" s="123"/>
      <c r="GY68" s="123"/>
      <c r="GZ68" s="123"/>
      <c r="HA68" s="123"/>
      <c r="HB68" s="123"/>
      <c r="HC68" s="123"/>
      <c r="HD68" s="123"/>
      <c r="HE68" s="123"/>
      <c r="HF68" s="123"/>
      <c r="HG68" s="123"/>
      <c r="HH68" s="123"/>
      <c r="HI68" s="123"/>
      <c r="HJ68" s="123"/>
      <c r="HK68" s="123"/>
      <c r="HL68" s="123"/>
      <c r="HM68" s="123"/>
      <c r="HN68" s="123"/>
      <c r="HO68" s="123"/>
      <c r="HP68" s="123"/>
      <c r="HQ68" s="123"/>
      <c r="HR68" s="123"/>
      <c r="HS68" s="123"/>
      <c r="HT68" s="123"/>
      <c r="HU68" s="123"/>
      <c r="HV68" s="123"/>
      <c r="HW68" s="123"/>
      <c r="HX68" s="123"/>
      <c r="HY68" s="123"/>
      <c r="HZ68" s="123"/>
      <c r="IA68" s="123"/>
      <c r="IB68" s="123"/>
      <c r="IC68" s="123"/>
      <c r="ID68" s="123"/>
      <c r="IE68" s="123"/>
      <c r="IF68" s="123"/>
      <c r="IG68" s="123"/>
      <c r="IH68" s="123"/>
      <c r="II68" s="123"/>
      <c r="IJ68" s="123"/>
      <c r="IK68" s="123"/>
      <c r="IL68" s="123"/>
      <c r="IM68" s="123"/>
      <c r="IN68" s="123"/>
      <c r="IO68" s="123"/>
      <c r="IP68" s="123"/>
      <c r="IQ68" s="123"/>
      <c r="IR68" s="123"/>
      <c r="IS68" s="123"/>
      <c r="IT68" s="123"/>
      <c r="IU68" s="123"/>
    </row>
    <row r="69" spans="1:255" s="124" customFormat="1" ht="12" customHeight="1" x14ac:dyDescent="0.25">
      <c r="A69" s="118"/>
      <c r="B69" s="119" t="s">
        <v>144</v>
      </c>
      <c r="C69" s="120" t="s">
        <v>76</v>
      </c>
      <c r="D69" s="120">
        <v>1</v>
      </c>
      <c r="E69" s="120" t="s">
        <v>138</v>
      </c>
      <c r="F69" s="121">
        <v>29311.200000000001</v>
      </c>
      <c r="G69" s="122">
        <f>D69*F69</f>
        <v>29311.200000000001</v>
      </c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3"/>
      <c r="GA69" s="123"/>
      <c r="GB69" s="123"/>
      <c r="GC69" s="123"/>
      <c r="GD69" s="123"/>
      <c r="GE69" s="123"/>
      <c r="GF69" s="123"/>
      <c r="GG69" s="123"/>
      <c r="GH69" s="123"/>
      <c r="GI69" s="123"/>
      <c r="GJ69" s="123"/>
      <c r="GK69" s="123"/>
      <c r="GL69" s="123"/>
      <c r="GM69" s="123"/>
      <c r="GN69" s="123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3"/>
      <c r="HF69" s="123"/>
      <c r="HG69" s="123"/>
      <c r="HH69" s="123"/>
      <c r="HI69" s="123"/>
      <c r="HJ69" s="123"/>
      <c r="HK69" s="123"/>
      <c r="HL69" s="123"/>
      <c r="HM69" s="123"/>
      <c r="HN69" s="123"/>
      <c r="HO69" s="123"/>
      <c r="HP69" s="123"/>
      <c r="HQ69" s="123"/>
      <c r="HR69" s="123"/>
      <c r="HS69" s="123"/>
      <c r="HT69" s="123"/>
      <c r="HU69" s="123"/>
      <c r="HV69" s="123"/>
      <c r="HW69" s="123"/>
      <c r="HX69" s="123"/>
      <c r="HY69" s="123"/>
      <c r="HZ69" s="123"/>
      <c r="IA69" s="123"/>
      <c r="IB69" s="123"/>
      <c r="IC69" s="123"/>
      <c r="ID69" s="123"/>
      <c r="IE69" s="123"/>
      <c r="IF69" s="123"/>
      <c r="IG69" s="123"/>
      <c r="IH69" s="123"/>
      <c r="II69" s="123"/>
      <c r="IJ69" s="123"/>
      <c r="IK69" s="123"/>
      <c r="IL69" s="123"/>
      <c r="IM69" s="123"/>
      <c r="IN69" s="123"/>
      <c r="IO69" s="123"/>
      <c r="IP69" s="123"/>
      <c r="IQ69" s="123"/>
      <c r="IR69" s="123"/>
      <c r="IS69" s="123"/>
      <c r="IT69" s="123"/>
      <c r="IU69" s="123"/>
    </row>
    <row r="70" spans="1:255" s="124" customFormat="1" ht="12" customHeight="1" x14ac:dyDescent="0.25">
      <c r="A70" s="118"/>
      <c r="B70" s="119" t="s">
        <v>119</v>
      </c>
      <c r="C70" s="120" t="s">
        <v>75</v>
      </c>
      <c r="D70" s="120">
        <v>0.3</v>
      </c>
      <c r="E70" s="120" t="s">
        <v>115</v>
      </c>
      <c r="F70" s="121">
        <v>102658.2</v>
      </c>
      <c r="G70" s="122">
        <f>D70*F70</f>
        <v>30797.46</v>
      </c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3"/>
      <c r="FX70" s="123"/>
      <c r="FY70" s="123"/>
      <c r="FZ70" s="123"/>
      <c r="GA70" s="123"/>
      <c r="GB70" s="123"/>
      <c r="GC70" s="123"/>
      <c r="GD70" s="123"/>
      <c r="GE70" s="123"/>
      <c r="GF70" s="123"/>
      <c r="GG70" s="123"/>
      <c r="GH70" s="123"/>
      <c r="GI70" s="123"/>
      <c r="GJ70" s="123"/>
      <c r="GK70" s="123"/>
      <c r="GL70" s="123"/>
      <c r="GM70" s="123"/>
      <c r="GN70" s="123"/>
      <c r="GO70" s="123"/>
      <c r="GP70" s="123"/>
      <c r="GQ70" s="123"/>
      <c r="GR70" s="123"/>
      <c r="GS70" s="123"/>
      <c r="GT70" s="123"/>
      <c r="GU70" s="123"/>
      <c r="GV70" s="123"/>
      <c r="GW70" s="123"/>
      <c r="GX70" s="123"/>
      <c r="GY70" s="123"/>
      <c r="GZ70" s="123"/>
      <c r="HA70" s="123"/>
      <c r="HB70" s="123"/>
      <c r="HC70" s="123"/>
      <c r="HD70" s="123"/>
      <c r="HE70" s="123"/>
      <c r="HF70" s="123"/>
      <c r="HG70" s="123"/>
      <c r="HH70" s="123"/>
      <c r="HI70" s="123"/>
      <c r="HJ70" s="123"/>
      <c r="HK70" s="123"/>
      <c r="HL70" s="123"/>
      <c r="HM70" s="123"/>
      <c r="HN70" s="123"/>
      <c r="HO70" s="123"/>
      <c r="HP70" s="123"/>
      <c r="HQ70" s="123"/>
      <c r="HR70" s="123"/>
      <c r="HS70" s="123"/>
      <c r="HT70" s="123"/>
      <c r="HU70" s="123"/>
      <c r="HV70" s="123"/>
      <c r="HW70" s="123"/>
      <c r="HX70" s="123"/>
      <c r="HY70" s="123"/>
      <c r="HZ70" s="123"/>
      <c r="IA70" s="123"/>
      <c r="IB70" s="123"/>
      <c r="IC70" s="123"/>
      <c r="ID70" s="123"/>
      <c r="IE70" s="123"/>
      <c r="IF70" s="123"/>
      <c r="IG70" s="123"/>
      <c r="IH70" s="123"/>
      <c r="II70" s="123"/>
      <c r="IJ70" s="123"/>
      <c r="IK70" s="123"/>
      <c r="IL70" s="123"/>
      <c r="IM70" s="123"/>
      <c r="IN70" s="123"/>
      <c r="IO70" s="123"/>
      <c r="IP70" s="123"/>
      <c r="IQ70" s="123"/>
      <c r="IR70" s="123"/>
      <c r="IS70" s="123"/>
      <c r="IT70" s="123"/>
      <c r="IU70" s="123"/>
    </row>
    <row r="71" spans="1:255" s="124" customFormat="1" ht="12" customHeight="1" x14ac:dyDescent="0.25">
      <c r="A71" s="118"/>
      <c r="B71" s="119" t="s">
        <v>88</v>
      </c>
      <c r="C71" s="120" t="s">
        <v>75</v>
      </c>
      <c r="D71" s="120">
        <v>1</v>
      </c>
      <c r="E71" s="120" t="s">
        <v>114</v>
      </c>
      <c r="F71" s="121">
        <v>25530</v>
      </c>
      <c r="G71" s="122">
        <f>D71*F71</f>
        <v>25530</v>
      </c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T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  <c r="FS71" s="123"/>
      <c r="FT71" s="123"/>
      <c r="FU71" s="123"/>
      <c r="FV71" s="123"/>
      <c r="FW71" s="123"/>
      <c r="FX71" s="123"/>
      <c r="FY71" s="123"/>
      <c r="FZ71" s="123"/>
      <c r="GA71" s="123"/>
      <c r="GB71" s="123"/>
      <c r="GC71" s="123"/>
      <c r="GD71" s="123"/>
      <c r="GE71" s="123"/>
      <c r="GF71" s="123"/>
      <c r="GG71" s="123"/>
      <c r="GH71" s="123"/>
      <c r="GI71" s="123"/>
      <c r="GJ71" s="123"/>
      <c r="GK71" s="123"/>
      <c r="GL71" s="123"/>
      <c r="GM71" s="123"/>
      <c r="GN71" s="123"/>
      <c r="GO71" s="123"/>
      <c r="GP71" s="123"/>
      <c r="GQ71" s="123"/>
      <c r="GR71" s="123"/>
      <c r="GS71" s="123"/>
      <c r="GT71" s="123"/>
      <c r="GU71" s="123"/>
      <c r="GV71" s="123"/>
      <c r="GW71" s="123"/>
      <c r="GX71" s="123"/>
      <c r="GY71" s="123"/>
      <c r="GZ71" s="123"/>
      <c r="HA71" s="123"/>
      <c r="HB71" s="123"/>
      <c r="HC71" s="123"/>
      <c r="HD71" s="123"/>
      <c r="HE71" s="123"/>
      <c r="HF71" s="123"/>
      <c r="HG71" s="123"/>
      <c r="HH71" s="123"/>
      <c r="HI71" s="123"/>
      <c r="HJ71" s="123"/>
      <c r="HK71" s="123"/>
      <c r="HL71" s="123"/>
      <c r="HM71" s="123"/>
      <c r="HN71" s="123"/>
      <c r="HO71" s="123"/>
      <c r="HP71" s="123"/>
      <c r="HQ71" s="123"/>
      <c r="HR71" s="123"/>
      <c r="HS71" s="123"/>
      <c r="HT71" s="123"/>
      <c r="HU71" s="123"/>
      <c r="HV71" s="123"/>
      <c r="HW71" s="123"/>
      <c r="HX71" s="123"/>
      <c r="HY71" s="123"/>
      <c r="HZ71" s="123"/>
      <c r="IA71" s="123"/>
      <c r="IB71" s="123"/>
      <c r="IC71" s="123"/>
      <c r="ID71" s="123"/>
      <c r="IE71" s="123"/>
      <c r="IF71" s="123"/>
      <c r="IG71" s="123"/>
      <c r="IH71" s="123"/>
      <c r="II71" s="123"/>
      <c r="IJ71" s="123"/>
      <c r="IK71" s="123"/>
      <c r="IL71" s="123"/>
      <c r="IM71" s="123"/>
      <c r="IN71" s="123"/>
      <c r="IO71" s="123"/>
      <c r="IP71" s="123"/>
      <c r="IQ71" s="123"/>
      <c r="IR71" s="123"/>
      <c r="IS71" s="123"/>
      <c r="IT71" s="123"/>
      <c r="IU71" s="123"/>
    </row>
    <row r="72" spans="1:255" s="124" customFormat="1" ht="12" customHeight="1" x14ac:dyDescent="0.25">
      <c r="A72" s="118"/>
      <c r="B72" s="119" t="s">
        <v>119</v>
      </c>
      <c r="C72" s="120" t="s">
        <v>75</v>
      </c>
      <c r="D72" s="120">
        <v>0.4</v>
      </c>
      <c r="E72" s="120" t="s">
        <v>60</v>
      </c>
      <c r="F72" s="121">
        <v>102658.2</v>
      </c>
      <c r="G72" s="122">
        <f>D72*F72</f>
        <v>41063.279999999999</v>
      </c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V72" s="123"/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T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  <c r="FS72" s="123"/>
      <c r="FT72" s="123"/>
      <c r="FU72" s="123"/>
      <c r="FV72" s="123"/>
      <c r="FW72" s="123"/>
      <c r="FX72" s="123"/>
      <c r="FY72" s="123"/>
      <c r="FZ72" s="123"/>
      <c r="GA72" s="123"/>
      <c r="GB72" s="123"/>
      <c r="GC72" s="123"/>
      <c r="GD72" s="123"/>
      <c r="GE72" s="123"/>
      <c r="GF72" s="123"/>
      <c r="GG72" s="123"/>
      <c r="GH72" s="123"/>
      <c r="GI72" s="123"/>
      <c r="GJ72" s="123"/>
      <c r="GK72" s="123"/>
      <c r="GL72" s="123"/>
      <c r="GM72" s="123"/>
      <c r="GN72" s="123"/>
      <c r="GO72" s="123"/>
      <c r="GP72" s="123"/>
      <c r="GQ72" s="123"/>
      <c r="GR72" s="123"/>
      <c r="GS72" s="123"/>
      <c r="GT72" s="123"/>
      <c r="GU72" s="123"/>
      <c r="GV72" s="123"/>
      <c r="GW72" s="123"/>
      <c r="GX72" s="123"/>
      <c r="GY72" s="123"/>
      <c r="GZ72" s="123"/>
      <c r="HA72" s="123"/>
      <c r="HB72" s="123"/>
      <c r="HC72" s="123"/>
      <c r="HD72" s="123"/>
      <c r="HE72" s="123"/>
      <c r="HF72" s="123"/>
      <c r="HG72" s="123"/>
      <c r="HH72" s="123"/>
      <c r="HI72" s="123"/>
      <c r="HJ72" s="123"/>
      <c r="HK72" s="123"/>
      <c r="HL72" s="123"/>
      <c r="HM72" s="123"/>
      <c r="HN72" s="123"/>
      <c r="HO72" s="123"/>
      <c r="HP72" s="123"/>
      <c r="HQ72" s="123"/>
      <c r="HR72" s="123"/>
      <c r="HS72" s="123"/>
      <c r="HT72" s="123"/>
      <c r="HU72" s="123"/>
      <c r="HV72" s="123"/>
      <c r="HW72" s="123"/>
      <c r="HX72" s="123"/>
      <c r="HY72" s="123"/>
      <c r="HZ72" s="123"/>
      <c r="IA72" s="123"/>
      <c r="IB72" s="123"/>
      <c r="IC72" s="123"/>
      <c r="ID72" s="123"/>
      <c r="IE72" s="123"/>
      <c r="IF72" s="123"/>
      <c r="IG72" s="123"/>
      <c r="IH72" s="123"/>
      <c r="II72" s="123"/>
      <c r="IJ72" s="123"/>
      <c r="IK72" s="123"/>
      <c r="IL72" s="123"/>
      <c r="IM72" s="123"/>
      <c r="IN72" s="123"/>
      <c r="IO72" s="123"/>
      <c r="IP72" s="123"/>
      <c r="IQ72" s="123"/>
      <c r="IR72" s="123"/>
      <c r="IS72" s="123"/>
      <c r="IT72" s="123"/>
      <c r="IU72" s="123"/>
    </row>
    <row r="73" spans="1:255" s="124" customFormat="1" ht="12" customHeight="1" x14ac:dyDescent="0.25">
      <c r="A73" s="118"/>
      <c r="B73" s="119" t="s">
        <v>88</v>
      </c>
      <c r="C73" s="120" t="s">
        <v>75</v>
      </c>
      <c r="D73" s="120">
        <v>1</v>
      </c>
      <c r="E73" s="120" t="s">
        <v>115</v>
      </c>
      <c r="F73" s="121">
        <v>25530</v>
      </c>
      <c r="G73" s="122">
        <f>+F73*D73</f>
        <v>25530</v>
      </c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  <c r="FS73" s="123"/>
      <c r="FT73" s="123"/>
      <c r="FU73" s="123"/>
      <c r="FV73" s="123"/>
      <c r="FW73" s="123"/>
      <c r="FX73" s="123"/>
      <c r="FY73" s="123"/>
      <c r="FZ73" s="123"/>
      <c r="GA73" s="123"/>
      <c r="GB73" s="123"/>
      <c r="GC73" s="123"/>
      <c r="GD73" s="123"/>
      <c r="GE73" s="123"/>
      <c r="GF73" s="123"/>
      <c r="GG73" s="123"/>
      <c r="GH73" s="123"/>
      <c r="GI73" s="123"/>
      <c r="GJ73" s="123"/>
      <c r="GK73" s="123"/>
      <c r="GL73" s="123"/>
      <c r="GM73" s="123"/>
      <c r="GN73" s="123"/>
      <c r="GO73" s="123"/>
      <c r="GP73" s="123"/>
      <c r="GQ73" s="123"/>
      <c r="GR73" s="123"/>
      <c r="GS73" s="123"/>
      <c r="GT73" s="123"/>
      <c r="GU73" s="123"/>
      <c r="GV73" s="123"/>
      <c r="GW73" s="123"/>
      <c r="GX73" s="123"/>
      <c r="GY73" s="123"/>
      <c r="GZ73" s="123"/>
      <c r="HA73" s="123"/>
      <c r="HB73" s="123"/>
      <c r="HC73" s="123"/>
      <c r="HD73" s="123"/>
      <c r="HE73" s="123"/>
      <c r="HF73" s="123"/>
      <c r="HG73" s="123"/>
      <c r="HH73" s="123"/>
      <c r="HI73" s="123"/>
      <c r="HJ73" s="123"/>
      <c r="HK73" s="123"/>
      <c r="HL73" s="123"/>
      <c r="HM73" s="123"/>
      <c r="HN73" s="123"/>
      <c r="HO73" s="123"/>
      <c r="HP73" s="123"/>
      <c r="HQ73" s="123"/>
      <c r="HR73" s="123"/>
      <c r="HS73" s="123"/>
      <c r="HT73" s="123"/>
      <c r="HU73" s="123"/>
      <c r="HV73" s="123"/>
      <c r="HW73" s="123"/>
      <c r="HX73" s="123"/>
      <c r="HY73" s="123"/>
      <c r="HZ73" s="123"/>
      <c r="IA73" s="123"/>
      <c r="IB73" s="123"/>
      <c r="IC73" s="123"/>
      <c r="ID73" s="123"/>
      <c r="IE73" s="123"/>
      <c r="IF73" s="123"/>
      <c r="IG73" s="123"/>
      <c r="IH73" s="123"/>
      <c r="II73" s="123"/>
      <c r="IJ73" s="123"/>
      <c r="IK73" s="123"/>
      <c r="IL73" s="123"/>
      <c r="IM73" s="123"/>
      <c r="IN73" s="123"/>
      <c r="IO73" s="123"/>
      <c r="IP73" s="123"/>
      <c r="IQ73" s="123"/>
      <c r="IR73" s="123"/>
      <c r="IS73" s="123"/>
      <c r="IT73" s="123"/>
      <c r="IU73" s="123"/>
    </row>
    <row r="74" spans="1:255" s="124" customFormat="1" ht="12" customHeight="1" x14ac:dyDescent="0.25">
      <c r="A74" s="118"/>
      <c r="B74" s="119" t="s">
        <v>144</v>
      </c>
      <c r="C74" s="120" t="s">
        <v>75</v>
      </c>
      <c r="D74" s="120">
        <v>1</v>
      </c>
      <c r="E74" s="120" t="s">
        <v>94</v>
      </c>
      <c r="F74" s="121">
        <v>29311.200000000001</v>
      </c>
      <c r="G74" s="122">
        <f>+F74*D74</f>
        <v>29311.200000000001</v>
      </c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U74" s="123"/>
      <c r="DV74" s="123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  <c r="EL74" s="123"/>
      <c r="EM74" s="123"/>
      <c r="EN74" s="123"/>
      <c r="EO74" s="123"/>
      <c r="EP74" s="123"/>
      <c r="EQ74" s="123"/>
      <c r="ER74" s="123"/>
      <c r="ES74" s="123"/>
      <c r="ET74" s="123"/>
      <c r="EU74" s="123"/>
      <c r="EV74" s="123"/>
      <c r="EW74" s="123"/>
      <c r="EX74" s="123"/>
      <c r="EY74" s="123"/>
      <c r="EZ74" s="123"/>
      <c r="FA74" s="123"/>
      <c r="FB74" s="123"/>
      <c r="FC74" s="123"/>
      <c r="FD74" s="123"/>
      <c r="FE74" s="123"/>
      <c r="FF74" s="123"/>
      <c r="FG74" s="123"/>
      <c r="FH74" s="123"/>
      <c r="FI74" s="123"/>
      <c r="FJ74" s="123"/>
      <c r="FK74" s="123"/>
      <c r="FL74" s="123"/>
      <c r="FM74" s="123"/>
      <c r="FN74" s="123"/>
      <c r="FO74" s="123"/>
      <c r="FP74" s="123"/>
      <c r="FQ74" s="123"/>
      <c r="FR74" s="123"/>
      <c r="FS74" s="123"/>
      <c r="FT74" s="123"/>
      <c r="FU74" s="123"/>
      <c r="FV74" s="123"/>
      <c r="FW74" s="123"/>
      <c r="FX74" s="123"/>
      <c r="FY74" s="123"/>
      <c r="FZ74" s="123"/>
      <c r="GA74" s="123"/>
      <c r="GB74" s="123"/>
      <c r="GC74" s="123"/>
      <c r="GD74" s="123"/>
      <c r="GE74" s="123"/>
      <c r="GF74" s="123"/>
      <c r="GG74" s="123"/>
      <c r="GH74" s="123"/>
      <c r="GI74" s="123"/>
      <c r="GJ74" s="123"/>
      <c r="GK74" s="123"/>
      <c r="GL74" s="123"/>
      <c r="GM74" s="123"/>
      <c r="GN74" s="123"/>
      <c r="GO74" s="123"/>
      <c r="GP74" s="123"/>
      <c r="GQ74" s="123"/>
      <c r="GR74" s="123"/>
      <c r="GS74" s="123"/>
      <c r="GT74" s="123"/>
      <c r="GU74" s="123"/>
      <c r="GV74" s="123"/>
      <c r="GW74" s="123"/>
      <c r="GX74" s="123"/>
      <c r="GY74" s="123"/>
      <c r="GZ74" s="123"/>
      <c r="HA74" s="123"/>
      <c r="HB74" s="123"/>
      <c r="HC74" s="123"/>
      <c r="HD74" s="123"/>
      <c r="HE74" s="123"/>
      <c r="HF74" s="123"/>
      <c r="HG74" s="123"/>
      <c r="HH74" s="123"/>
      <c r="HI74" s="123"/>
      <c r="HJ74" s="123"/>
      <c r="HK74" s="123"/>
      <c r="HL74" s="123"/>
      <c r="HM74" s="123"/>
      <c r="HN74" s="123"/>
      <c r="HO74" s="123"/>
      <c r="HP74" s="123"/>
      <c r="HQ74" s="123"/>
      <c r="HR74" s="123"/>
      <c r="HS74" s="123"/>
      <c r="HT74" s="123"/>
      <c r="HU74" s="123"/>
      <c r="HV74" s="123"/>
      <c r="HW74" s="123"/>
      <c r="HX74" s="123"/>
      <c r="HY74" s="123"/>
      <c r="HZ74" s="123"/>
      <c r="IA74" s="123"/>
      <c r="IB74" s="123"/>
      <c r="IC74" s="123"/>
      <c r="ID74" s="123"/>
      <c r="IE74" s="123"/>
      <c r="IF74" s="123"/>
      <c r="IG74" s="123"/>
      <c r="IH74" s="123"/>
      <c r="II74" s="123"/>
      <c r="IJ74" s="123"/>
      <c r="IK74" s="123"/>
      <c r="IL74" s="123"/>
      <c r="IM74" s="123"/>
      <c r="IN74" s="123"/>
      <c r="IO74" s="123"/>
      <c r="IP74" s="123"/>
      <c r="IQ74" s="123"/>
      <c r="IR74" s="123"/>
      <c r="IS74" s="123"/>
      <c r="IT74" s="123"/>
      <c r="IU74" s="123"/>
    </row>
    <row r="75" spans="1:255" s="124" customFormat="1" ht="12" customHeight="1" x14ac:dyDescent="0.25">
      <c r="A75" s="118"/>
      <c r="B75" s="130" t="s">
        <v>146</v>
      </c>
      <c r="C75" s="120"/>
      <c r="D75" s="120"/>
      <c r="E75" s="120"/>
      <c r="F75" s="121"/>
      <c r="G75" s="122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X75" s="123"/>
      <c r="FY75" s="123"/>
      <c r="FZ75" s="123"/>
      <c r="GA75" s="123"/>
      <c r="GB75" s="123"/>
      <c r="GC75" s="123"/>
      <c r="GD75" s="123"/>
      <c r="GE75" s="123"/>
      <c r="GF75" s="123"/>
      <c r="GG75" s="123"/>
      <c r="GH75" s="123"/>
      <c r="GI75" s="123"/>
      <c r="GJ75" s="123"/>
      <c r="GK75" s="123"/>
      <c r="GL75" s="123"/>
      <c r="GM75" s="123"/>
      <c r="GN75" s="123"/>
      <c r="GO75" s="123"/>
      <c r="GP75" s="123"/>
      <c r="GQ75" s="123"/>
      <c r="GR75" s="123"/>
      <c r="GS75" s="123"/>
      <c r="GT75" s="123"/>
      <c r="GU75" s="123"/>
      <c r="GV75" s="123"/>
      <c r="GW75" s="123"/>
      <c r="GX75" s="123"/>
      <c r="GY75" s="123"/>
      <c r="GZ75" s="123"/>
      <c r="HA75" s="123"/>
      <c r="HB75" s="123"/>
      <c r="HC75" s="123"/>
      <c r="HD75" s="123"/>
      <c r="HE75" s="123"/>
      <c r="HF75" s="123"/>
      <c r="HG75" s="123"/>
      <c r="HH75" s="123"/>
      <c r="HI75" s="123"/>
      <c r="HJ75" s="123"/>
      <c r="HK75" s="123"/>
      <c r="HL75" s="123"/>
      <c r="HM75" s="123"/>
      <c r="HN75" s="123"/>
      <c r="HO75" s="123"/>
      <c r="HP75" s="123"/>
      <c r="HQ75" s="123"/>
      <c r="HR75" s="123"/>
      <c r="HS75" s="123"/>
      <c r="HT75" s="123"/>
      <c r="HU75" s="123"/>
      <c r="HV75" s="123"/>
      <c r="HW75" s="123"/>
      <c r="HX75" s="123"/>
      <c r="HY75" s="123"/>
      <c r="HZ75" s="123"/>
      <c r="IA75" s="123"/>
      <c r="IB75" s="123"/>
      <c r="IC75" s="123"/>
      <c r="ID75" s="123"/>
      <c r="IE75" s="123"/>
      <c r="IF75" s="123"/>
      <c r="IG75" s="123"/>
      <c r="IH75" s="123"/>
      <c r="II75" s="123"/>
      <c r="IJ75" s="123"/>
      <c r="IK75" s="123"/>
      <c r="IL75" s="123"/>
      <c r="IM75" s="123"/>
      <c r="IN75" s="123"/>
      <c r="IO75" s="123"/>
      <c r="IP75" s="123"/>
      <c r="IQ75" s="123"/>
      <c r="IR75" s="123"/>
      <c r="IS75" s="123"/>
      <c r="IT75" s="123"/>
      <c r="IU75" s="123"/>
    </row>
    <row r="76" spans="1:255" s="124" customFormat="1" ht="12" customHeight="1" x14ac:dyDescent="0.25">
      <c r="A76" s="118"/>
      <c r="B76" s="119" t="s">
        <v>128</v>
      </c>
      <c r="C76" s="120" t="s">
        <v>76</v>
      </c>
      <c r="D76" s="120">
        <v>4</v>
      </c>
      <c r="E76" s="120" t="s">
        <v>116</v>
      </c>
      <c r="F76" s="121">
        <v>20010</v>
      </c>
      <c r="G76" s="122">
        <f>+F76*D76</f>
        <v>80040</v>
      </c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3"/>
      <c r="FX76" s="123"/>
      <c r="FY76" s="123"/>
      <c r="FZ76" s="123"/>
      <c r="GA76" s="123"/>
      <c r="GB76" s="123"/>
      <c r="GC76" s="123"/>
      <c r="GD76" s="123"/>
      <c r="GE76" s="123"/>
      <c r="GF76" s="123"/>
      <c r="GG76" s="123"/>
      <c r="GH76" s="123"/>
      <c r="GI76" s="123"/>
      <c r="GJ76" s="123"/>
      <c r="GK76" s="123"/>
      <c r="GL76" s="123"/>
      <c r="GM76" s="123"/>
      <c r="GN76" s="123"/>
      <c r="GO76" s="123"/>
      <c r="GP76" s="123"/>
      <c r="GQ76" s="123"/>
      <c r="GR76" s="123"/>
      <c r="GS76" s="123"/>
      <c r="GT76" s="123"/>
      <c r="GU76" s="123"/>
      <c r="GV76" s="123"/>
      <c r="GW76" s="123"/>
      <c r="GX76" s="123"/>
      <c r="GY76" s="123"/>
      <c r="GZ76" s="123"/>
      <c r="HA76" s="123"/>
      <c r="HB76" s="123"/>
      <c r="HC76" s="123"/>
      <c r="HD76" s="123"/>
      <c r="HE76" s="123"/>
      <c r="HF76" s="123"/>
      <c r="HG76" s="123"/>
      <c r="HH76" s="123"/>
      <c r="HI76" s="123"/>
      <c r="HJ76" s="123"/>
      <c r="HK76" s="123"/>
      <c r="HL76" s="123"/>
      <c r="HM76" s="123"/>
      <c r="HN76" s="123"/>
      <c r="HO76" s="123"/>
      <c r="HP76" s="123"/>
      <c r="HQ76" s="123"/>
      <c r="HR76" s="123"/>
      <c r="HS76" s="123"/>
      <c r="HT76" s="123"/>
      <c r="HU76" s="123"/>
      <c r="HV76" s="123"/>
      <c r="HW76" s="123"/>
      <c r="HX76" s="123"/>
      <c r="HY76" s="123"/>
      <c r="HZ76" s="123"/>
      <c r="IA76" s="123"/>
      <c r="IB76" s="123"/>
      <c r="IC76" s="123"/>
      <c r="ID76" s="123"/>
      <c r="IE76" s="123"/>
      <c r="IF76" s="123"/>
      <c r="IG76" s="123"/>
      <c r="IH76" s="123"/>
      <c r="II76" s="123"/>
      <c r="IJ76" s="123"/>
      <c r="IK76" s="123"/>
      <c r="IL76" s="123"/>
      <c r="IM76" s="123"/>
      <c r="IN76" s="123"/>
      <c r="IO76" s="123"/>
      <c r="IP76" s="123"/>
      <c r="IQ76" s="123"/>
      <c r="IR76" s="123"/>
      <c r="IS76" s="123"/>
      <c r="IT76" s="123"/>
      <c r="IU76" s="123"/>
    </row>
    <row r="77" spans="1:255" s="124" customFormat="1" ht="12" customHeight="1" x14ac:dyDescent="0.25">
      <c r="A77" s="118"/>
      <c r="B77" s="119" t="s">
        <v>120</v>
      </c>
      <c r="C77" s="120" t="s">
        <v>76</v>
      </c>
      <c r="D77" s="120">
        <v>1</v>
      </c>
      <c r="E77" s="120" t="s">
        <v>122</v>
      </c>
      <c r="F77" s="121">
        <v>60996</v>
      </c>
      <c r="G77" s="122">
        <f t="shared" ref="G77:G78" si="4">+F77*D77</f>
        <v>60996</v>
      </c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T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  <c r="FS77" s="123"/>
      <c r="FT77" s="123"/>
      <c r="FU77" s="123"/>
      <c r="FV77" s="123"/>
      <c r="FW77" s="123"/>
      <c r="FX77" s="123"/>
      <c r="FY77" s="123"/>
      <c r="FZ77" s="123"/>
      <c r="GA77" s="123"/>
      <c r="GB77" s="123"/>
      <c r="GC77" s="123"/>
      <c r="GD77" s="123"/>
      <c r="GE77" s="123"/>
      <c r="GF77" s="123"/>
      <c r="GG77" s="123"/>
      <c r="GH77" s="123"/>
      <c r="GI77" s="123"/>
      <c r="GJ77" s="123"/>
      <c r="GK77" s="123"/>
      <c r="GL77" s="123"/>
      <c r="GM77" s="123"/>
      <c r="GN77" s="123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3"/>
      <c r="HA77" s="123"/>
      <c r="HB77" s="123"/>
      <c r="HC77" s="123"/>
      <c r="HD77" s="123"/>
      <c r="HE77" s="123"/>
      <c r="HF77" s="123"/>
      <c r="HG77" s="123"/>
      <c r="HH77" s="123"/>
      <c r="HI77" s="123"/>
      <c r="HJ77" s="123"/>
      <c r="HK77" s="123"/>
      <c r="HL77" s="123"/>
      <c r="HM77" s="123"/>
      <c r="HN77" s="123"/>
      <c r="HO77" s="123"/>
      <c r="HP77" s="123"/>
      <c r="HQ77" s="123"/>
      <c r="HR77" s="123"/>
      <c r="HS77" s="123"/>
      <c r="HT77" s="123"/>
      <c r="HU77" s="123"/>
      <c r="HV77" s="123"/>
      <c r="HW77" s="123"/>
      <c r="HX77" s="123"/>
      <c r="HY77" s="123"/>
      <c r="HZ77" s="123"/>
      <c r="IA77" s="123"/>
      <c r="IB77" s="123"/>
      <c r="IC77" s="123"/>
      <c r="ID77" s="123"/>
      <c r="IE77" s="123"/>
      <c r="IF77" s="123"/>
      <c r="IG77" s="123"/>
      <c r="IH77" s="123"/>
      <c r="II77" s="123"/>
      <c r="IJ77" s="123"/>
      <c r="IK77" s="123"/>
      <c r="IL77" s="123"/>
      <c r="IM77" s="123"/>
      <c r="IN77" s="123"/>
      <c r="IO77" s="123"/>
      <c r="IP77" s="123"/>
      <c r="IQ77" s="123"/>
      <c r="IR77" s="123"/>
      <c r="IS77" s="123"/>
      <c r="IT77" s="123"/>
      <c r="IU77" s="123"/>
    </row>
    <row r="78" spans="1:255" s="124" customFormat="1" ht="12" customHeight="1" x14ac:dyDescent="0.25">
      <c r="A78" s="118"/>
      <c r="B78" s="119" t="s">
        <v>129</v>
      </c>
      <c r="C78" s="120" t="s">
        <v>76</v>
      </c>
      <c r="D78" s="120">
        <v>1.5</v>
      </c>
      <c r="E78" s="120" t="s">
        <v>111</v>
      </c>
      <c r="F78" s="121">
        <v>63480</v>
      </c>
      <c r="G78" s="122">
        <f t="shared" si="4"/>
        <v>95220</v>
      </c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T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  <c r="FS78" s="123"/>
      <c r="FT78" s="123"/>
      <c r="FU78" s="123"/>
      <c r="FV78" s="123"/>
      <c r="FW78" s="123"/>
      <c r="FX78" s="123"/>
      <c r="FY78" s="123"/>
      <c r="FZ78" s="123"/>
      <c r="GA78" s="123"/>
      <c r="GB78" s="123"/>
      <c r="GC78" s="123"/>
      <c r="GD78" s="123"/>
      <c r="GE78" s="123"/>
      <c r="GF78" s="123"/>
      <c r="GG78" s="123"/>
      <c r="GH78" s="123"/>
      <c r="GI78" s="123"/>
      <c r="GJ78" s="123"/>
      <c r="GK78" s="123"/>
      <c r="GL78" s="123"/>
      <c r="GM78" s="123"/>
      <c r="GN78" s="123"/>
      <c r="GO78" s="123"/>
      <c r="GP78" s="123"/>
      <c r="GQ78" s="123"/>
      <c r="GR78" s="123"/>
      <c r="GS78" s="123"/>
      <c r="GT78" s="123"/>
      <c r="GU78" s="123"/>
      <c r="GV78" s="123"/>
      <c r="GW78" s="123"/>
      <c r="GX78" s="123"/>
      <c r="GY78" s="123"/>
      <c r="GZ78" s="123"/>
      <c r="HA78" s="123"/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/>
      <c r="HN78" s="123"/>
      <c r="HO78" s="123"/>
      <c r="HP78" s="123"/>
      <c r="HQ78" s="123"/>
      <c r="HR78" s="123"/>
      <c r="HS78" s="123"/>
      <c r="HT78" s="123"/>
      <c r="HU78" s="123"/>
      <c r="HV78" s="123"/>
      <c r="HW78" s="123"/>
      <c r="HX78" s="123"/>
      <c r="HY78" s="123"/>
      <c r="HZ78" s="123"/>
      <c r="IA78" s="123"/>
      <c r="IB78" s="123"/>
      <c r="IC78" s="123"/>
      <c r="ID78" s="123"/>
      <c r="IE78" s="123"/>
      <c r="IF78" s="123"/>
      <c r="IG78" s="123"/>
      <c r="IH78" s="123"/>
      <c r="II78" s="123"/>
      <c r="IJ78" s="123"/>
      <c r="IK78" s="123"/>
      <c r="IL78" s="123"/>
      <c r="IM78" s="123"/>
      <c r="IN78" s="123"/>
      <c r="IO78" s="123"/>
      <c r="IP78" s="123"/>
      <c r="IQ78" s="123"/>
      <c r="IR78" s="123"/>
      <c r="IS78" s="123"/>
      <c r="IT78" s="123"/>
      <c r="IU78" s="123"/>
    </row>
    <row r="79" spans="1:255" s="124" customFormat="1" ht="12.75" customHeight="1" x14ac:dyDescent="0.25">
      <c r="A79" s="129"/>
      <c r="B79" s="130" t="s">
        <v>66</v>
      </c>
      <c r="C79" s="119"/>
      <c r="D79" s="120"/>
      <c r="E79" s="120"/>
      <c r="F79" s="121"/>
      <c r="G79" s="121" t="s">
        <v>62</v>
      </c>
      <c r="H79" s="123"/>
      <c r="I79" s="123"/>
      <c r="J79" s="123"/>
      <c r="K79" s="131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3"/>
      <c r="GA79" s="123"/>
      <c r="GB79" s="123"/>
      <c r="GC79" s="123"/>
      <c r="GD79" s="123"/>
      <c r="GE79" s="123"/>
      <c r="GF79" s="123"/>
      <c r="GG79" s="123"/>
      <c r="GH79" s="123"/>
      <c r="GI79" s="123"/>
      <c r="GJ79" s="123"/>
      <c r="GK79" s="123"/>
      <c r="GL79" s="123"/>
      <c r="GM79" s="123"/>
      <c r="GN79" s="123"/>
      <c r="GO79" s="123"/>
      <c r="GP79" s="123"/>
      <c r="GQ79" s="123"/>
      <c r="GR79" s="123"/>
      <c r="GS79" s="123"/>
      <c r="GT79" s="123"/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3"/>
      <c r="HF79" s="123"/>
      <c r="HG79" s="123"/>
      <c r="HH79" s="123"/>
      <c r="HI79" s="123"/>
      <c r="HJ79" s="123"/>
      <c r="HK79" s="123"/>
      <c r="HL79" s="123"/>
      <c r="HM79" s="123"/>
      <c r="HN79" s="123"/>
      <c r="HO79" s="123"/>
      <c r="HP79" s="123"/>
      <c r="HQ79" s="123"/>
      <c r="HR79" s="123"/>
      <c r="HS79" s="123"/>
      <c r="HT79" s="123"/>
      <c r="HU79" s="123"/>
      <c r="HV79" s="123"/>
      <c r="HW79" s="123"/>
      <c r="HX79" s="123"/>
      <c r="HY79" s="123"/>
      <c r="HZ79" s="123"/>
      <c r="IA79" s="123"/>
      <c r="IB79" s="123"/>
      <c r="IC79" s="123"/>
      <c r="ID79" s="123"/>
      <c r="IE79" s="123"/>
      <c r="IF79" s="123"/>
      <c r="IG79" s="123"/>
      <c r="IH79" s="123"/>
      <c r="II79" s="123"/>
      <c r="IJ79" s="123"/>
      <c r="IK79" s="123"/>
      <c r="IL79" s="123"/>
      <c r="IM79" s="123"/>
      <c r="IN79" s="123"/>
      <c r="IO79" s="123"/>
      <c r="IP79" s="123"/>
      <c r="IQ79" s="123"/>
      <c r="IR79" s="123"/>
      <c r="IS79" s="123"/>
      <c r="IT79" s="123"/>
      <c r="IU79" s="123"/>
    </row>
    <row r="80" spans="1:255" s="124" customFormat="1" ht="12" customHeight="1" x14ac:dyDescent="0.25">
      <c r="A80" s="118"/>
      <c r="B80" s="119" t="s">
        <v>125</v>
      </c>
      <c r="C80" s="120" t="s">
        <v>75</v>
      </c>
      <c r="D80" s="120">
        <v>0.5</v>
      </c>
      <c r="E80" s="120" t="s">
        <v>113</v>
      </c>
      <c r="F80" s="121">
        <v>49542</v>
      </c>
      <c r="G80" s="122">
        <f t="shared" ref="G80:G85" si="5">+F80*D80</f>
        <v>24771</v>
      </c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/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/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/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  <c r="HY80" s="123"/>
      <c r="HZ80" s="123"/>
      <c r="IA80" s="123"/>
      <c r="IB80" s="123"/>
      <c r="IC80" s="123"/>
      <c r="ID80" s="123"/>
      <c r="IE80" s="123"/>
      <c r="IF80" s="123"/>
      <c r="IG80" s="123"/>
      <c r="IH80" s="123"/>
      <c r="II80" s="123"/>
      <c r="IJ80" s="123"/>
      <c r="IK80" s="123"/>
      <c r="IL80" s="123"/>
      <c r="IM80" s="123"/>
      <c r="IN80" s="123"/>
      <c r="IO80" s="123"/>
      <c r="IP80" s="123"/>
      <c r="IQ80" s="123"/>
      <c r="IR80" s="123"/>
      <c r="IS80" s="123"/>
      <c r="IT80" s="123"/>
      <c r="IU80" s="123"/>
    </row>
    <row r="81" spans="1:255" s="124" customFormat="1" ht="12" customHeight="1" x14ac:dyDescent="0.25">
      <c r="A81" s="118"/>
      <c r="B81" s="119" t="s">
        <v>124</v>
      </c>
      <c r="C81" s="120" t="s">
        <v>76</v>
      </c>
      <c r="D81" s="120">
        <v>0.4</v>
      </c>
      <c r="E81" s="120" t="s">
        <v>113</v>
      </c>
      <c r="F81" s="121">
        <v>46353.05</v>
      </c>
      <c r="G81" s="122">
        <f t="shared" si="5"/>
        <v>18541.22</v>
      </c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T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  <c r="FS81" s="123"/>
      <c r="FT81" s="123"/>
      <c r="FU81" s="123"/>
      <c r="FV81" s="123"/>
      <c r="FW81" s="123"/>
      <c r="FX81" s="123"/>
      <c r="FY81" s="123"/>
      <c r="FZ81" s="123"/>
      <c r="GA81" s="123"/>
      <c r="GB81" s="123"/>
      <c r="GC81" s="123"/>
      <c r="GD81" s="123"/>
      <c r="GE81" s="123"/>
      <c r="GF81" s="123"/>
      <c r="GG81" s="123"/>
      <c r="GH81" s="123"/>
      <c r="GI81" s="123"/>
      <c r="GJ81" s="123"/>
      <c r="GK81" s="123"/>
      <c r="GL81" s="123"/>
      <c r="GM81" s="123"/>
      <c r="GN81" s="123"/>
      <c r="GO81" s="123"/>
      <c r="GP81" s="123"/>
      <c r="GQ81" s="123"/>
      <c r="GR81" s="123"/>
      <c r="GS81" s="123"/>
      <c r="GT81" s="123"/>
      <c r="GU81" s="123"/>
      <c r="GV81" s="123"/>
      <c r="GW81" s="123"/>
      <c r="GX81" s="123"/>
      <c r="GY81" s="123"/>
      <c r="GZ81" s="123"/>
      <c r="HA81" s="123"/>
      <c r="HB81" s="123"/>
      <c r="HC81" s="123"/>
      <c r="HD81" s="123"/>
      <c r="HE81" s="123"/>
      <c r="HF81" s="123"/>
      <c r="HG81" s="123"/>
      <c r="HH81" s="123"/>
      <c r="HI81" s="123"/>
      <c r="HJ81" s="123"/>
      <c r="HK81" s="123"/>
      <c r="HL81" s="123"/>
      <c r="HM81" s="123"/>
      <c r="HN81" s="123"/>
      <c r="HO81" s="123"/>
      <c r="HP81" s="123"/>
      <c r="HQ81" s="123"/>
      <c r="HR81" s="123"/>
      <c r="HS81" s="123"/>
      <c r="HT81" s="123"/>
      <c r="HU81" s="123"/>
      <c r="HV81" s="123"/>
      <c r="HW81" s="123"/>
      <c r="HX81" s="123"/>
      <c r="HY81" s="123"/>
      <c r="HZ81" s="123"/>
      <c r="IA81" s="123"/>
      <c r="IB81" s="123"/>
      <c r="IC81" s="123"/>
      <c r="ID81" s="123"/>
      <c r="IE81" s="123"/>
      <c r="IF81" s="123"/>
      <c r="IG81" s="123"/>
      <c r="IH81" s="123"/>
      <c r="II81" s="123"/>
      <c r="IJ81" s="123"/>
      <c r="IK81" s="123"/>
      <c r="IL81" s="123"/>
      <c r="IM81" s="123"/>
      <c r="IN81" s="123"/>
      <c r="IO81" s="123"/>
      <c r="IP81" s="123"/>
      <c r="IQ81" s="123"/>
      <c r="IR81" s="123"/>
      <c r="IS81" s="123"/>
      <c r="IT81" s="123"/>
      <c r="IU81" s="123"/>
    </row>
    <row r="82" spans="1:255" s="124" customFormat="1" ht="12" customHeight="1" x14ac:dyDescent="0.25">
      <c r="A82" s="118"/>
      <c r="B82" s="119" t="s">
        <v>125</v>
      </c>
      <c r="C82" s="120" t="s">
        <v>75</v>
      </c>
      <c r="D82" s="120">
        <v>0.5</v>
      </c>
      <c r="E82" s="120" t="s">
        <v>137</v>
      </c>
      <c r="F82" s="121">
        <v>48300</v>
      </c>
      <c r="G82" s="122">
        <f t="shared" si="5"/>
        <v>24150</v>
      </c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U82" s="123"/>
      <c r="DV82" s="123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T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  <c r="FS82" s="123"/>
      <c r="FT82" s="123"/>
      <c r="FU82" s="123"/>
      <c r="FV82" s="123"/>
      <c r="FW82" s="123"/>
      <c r="FX82" s="123"/>
      <c r="FY82" s="123"/>
      <c r="FZ82" s="123"/>
      <c r="GA82" s="123"/>
      <c r="GB82" s="123"/>
      <c r="GC82" s="123"/>
      <c r="GD82" s="123"/>
      <c r="GE82" s="123"/>
      <c r="GF82" s="123"/>
      <c r="GG82" s="123"/>
      <c r="GH82" s="123"/>
      <c r="GI82" s="123"/>
      <c r="GJ82" s="123"/>
      <c r="GK82" s="123"/>
      <c r="GL82" s="123"/>
      <c r="GM82" s="123"/>
      <c r="GN82" s="123"/>
      <c r="GO82" s="123"/>
      <c r="GP82" s="123"/>
      <c r="GQ82" s="123"/>
      <c r="GR82" s="123"/>
      <c r="GS82" s="123"/>
      <c r="GT82" s="123"/>
      <c r="GU82" s="123"/>
      <c r="GV82" s="123"/>
      <c r="GW82" s="123"/>
      <c r="GX82" s="123"/>
      <c r="GY82" s="123"/>
      <c r="GZ82" s="123"/>
      <c r="HA82" s="123"/>
      <c r="HB82" s="123"/>
      <c r="HC82" s="123"/>
      <c r="HD82" s="123"/>
      <c r="HE82" s="123"/>
      <c r="HF82" s="123"/>
      <c r="HG82" s="123"/>
      <c r="HH82" s="123"/>
      <c r="HI82" s="123"/>
      <c r="HJ82" s="123"/>
      <c r="HK82" s="123"/>
      <c r="HL82" s="123"/>
      <c r="HM82" s="123"/>
      <c r="HN82" s="123"/>
      <c r="HO82" s="123"/>
      <c r="HP82" s="123"/>
      <c r="HQ82" s="123"/>
      <c r="HR82" s="123"/>
      <c r="HS82" s="123"/>
      <c r="HT82" s="123"/>
      <c r="HU82" s="123"/>
      <c r="HV82" s="123"/>
      <c r="HW82" s="123"/>
      <c r="HX82" s="123"/>
      <c r="HY82" s="123"/>
      <c r="HZ82" s="123"/>
      <c r="IA82" s="123"/>
      <c r="IB82" s="123"/>
      <c r="IC82" s="123"/>
      <c r="ID82" s="123"/>
      <c r="IE82" s="123"/>
      <c r="IF82" s="123"/>
      <c r="IG82" s="123"/>
      <c r="IH82" s="123"/>
      <c r="II82" s="123"/>
      <c r="IJ82" s="123"/>
      <c r="IK82" s="123"/>
      <c r="IL82" s="123"/>
      <c r="IM82" s="123"/>
      <c r="IN82" s="123"/>
      <c r="IO82" s="123"/>
      <c r="IP82" s="123"/>
      <c r="IQ82" s="123"/>
      <c r="IR82" s="123"/>
      <c r="IS82" s="123"/>
      <c r="IT82" s="123"/>
      <c r="IU82" s="123"/>
    </row>
    <row r="83" spans="1:255" s="124" customFormat="1" ht="12" customHeight="1" x14ac:dyDescent="0.25">
      <c r="A83" s="118"/>
      <c r="B83" s="119" t="s">
        <v>124</v>
      </c>
      <c r="C83" s="120" t="s">
        <v>76</v>
      </c>
      <c r="D83" s="120">
        <v>0.2</v>
      </c>
      <c r="E83" s="120" t="s">
        <v>100</v>
      </c>
      <c r="F83" s="121">
        <v>46353.05</v>
      </c>
      <c r="G83" s="122">
        <f t="shared" si="5"/>
        <v>9270.61</v>
      </c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U83" s="123"/>
      <c r="DV83" s="123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T83" s="123"/>
      <c r="EU83" s="123"/>
      <c r="EV83" s="123"/>
      <c r="EW83" s="123"/>
      <c r="EX83" s="123"/>
      <c r="EY83" s="123"/>
      <c r="EZ83" s="123"/>
      <c r="FA83" s="123"/>
      <c r="FB83" s="123"/>
      <c r="FC83" s="123"/>
      <c r="FD83" s="123"/>
      <c r="FE83" s="123"/>
      <c r="FF83" s="123"/>
      <c r="FG83" s="123"/>
      <c r="FH83" s="123"/>
      <c r="FI83" s="123"/>
      <c r="FJ83" s="123"/>
      <c r="FK83" s="123"/>
      <c r="FL83" s="123"/>
      <c r="FM83" s="123"/>
      <c r="FN83" s="123"/>
      <c r="FO83" s="123"/>
      <c r="FP83" s="123"/>
      <c r="FQ83" s="123"/>
      <c r="FR83" s="123"/>
      <c r="FS83" s="123"/>
      <c r="FT83" s="123"/>
      <c r="FU83" s="123"/>
      <c r="FV83" s="123"/>
      <c r="FW83" s="123"/>
      <c r="FX83" s="123"/>
      <c r="FY83" s="123"/>
      <c r="FZ83" s="123"/>
      <c r="GA83" s="123"/>
      <c r="GB83" s="123"/>
      <c r="GC83" s="123"/>
      <c r="GD83" s="123"/>
      <c r="GE83" s="123"/>
      <c r="GF83" s="123"/>
      <c r="GG83" s="123"/>
      <c r="GH83" s="123"/>
      <c r="GI83" s="123"/>
      <c r="GJ83" s="123"/>
      <c r="GK83" s="123"/>
      <c r="GL83" s="123"/>
      <c r="GM83" s="123"/>
      <c r="GN83" s="123"/>
      <c r="GO83" s="123"/>
      <c r="GP83" s="123"/>
      <c r="GQ83" s="123"/>
      <c r="GR83" s="123"/>
      <c r="GS83" s="123"/>
      <c r="GT83" s="123"/>
      <c r="GU83" s="123"/>
      <c r="GV83" s="123"/>
      <c r="GW83" s="123"/>
      <c r="GX83" s="123"/>
      <c r="GY83" s="123"/>
      <c r="GZ83" s="123"/>
      <c r="HA83" s="123"/>
      <c r="HB83" s="123"/>
      <c r="HC83" s="123"/>
      <c r="HD83" s="123"/>
      <c r="HE83" s="123"/>
      <c r="HF83" s="123"/>
      <c r="HG83" s="123"/>
      <c r="HH83" s="123"/>
      <c r="HI83" s="123"/>
      <c r="HJ83" s="123"/>
      <c r="HK83" s="123"/>
      <c r="HL83" s="123"/>
      <c r="HM83" s="123"/>
      <c r="HN83" s="123"/>
      <c r="HO83" s="123"/>
      <c r="HP83" s="123"/>
      <c r="HQ83" s="123"/>
      <c r="HR83" s="123"/>
      <c r="HS83" s="123"/>
      <c r="HT83" s="123"/>
      <c r="HU83" s="123"/>
      <c r="HV83" s="123"/>
      <c r="HW83" s="123"/>
      <c r="HX83" s="123"/>
      <c r="HY83" s="123"/>
      <c r="HZ83" s="123"/>
      <c r="IA83" s="123"/>
      <c r="IB83" s="123"/>
      <c r="IC83" s="123"/>
      <c r="ID83" s="123"/>
      <c r="IE83" s="123"/>
      <c r="IF83" s="123"/>
      <c r="IG83" s="123"/>
      <c r="IH83" s="123"/>
      <c r="II83" s="123"/>
      <c r="IJ83" s="123"/>
      <c r="IK83" s="123"/>
      <c r="IL83" s="123"/>
      <c r="IM83" s="123"/>
      <c r="IN83" s="123"/>
      <c r="IO83" s="123"/>
      <c r="IP83" s="123"/>
      <c r="IQ83" s="123"/>
      <c r="IR83" s="123"/>
      <c r="IS83" s="123"/>
      <c r="IT83" s="123"/>
      <c r="IU83" s="123"/>
    </row>
    <row r="84" spans="1:255" s="124" customFormat="1" ht="12" customHeight="1" x14ac:dyDescent="0.25">
      <c r="A84" s="118"/>
      <c r="B84" s="119" t="s">
        <v>124</v>
      </c>
      <c r="C84" s="120" t="s">
        <v>76</v>
      </c>
      <c r="D84" s="120">
        <v>0.2</v>
      </c>
      <c r="E84" s="120" t="s">
        <v>114</v>
      </c>
      <c r="F84" s="121">
        <v>46353.05</v>
      </c>
      <c r="G84" s="122">
        <f t="shared" si="5"/>
        <v>9270.61</v>
      </c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U84" s="123"/>
      <c r="DV84" s="123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  <c r="EL84" s="123"/>
      <c r="EM84" s="123"/>
      <c r="EN84" s="123"/>
      <c r="EO84" s="123"/>
      <c r="EP84" s="123"/>
      <c r="EQ84" s="123"/>
      <c r="ER84" s="123"/>
      <c r="ES84" s="123"/>
      <c r="ET84" s="123"/>
      <c r="EU84" s="123"/>
      <c r="EV84" s="123"/>
      <c r="EW84" s="123"/>
      <c r="EX84" s="123"/>
      <c r="EY84" s="123"/>
      <c r="EZ84" s="123"/>
      <c r="FA84" s="123"/>
      <c r="FB84" s="123"/>
      <c r="FC84" s="123"/>
      <c r="FD84" s="123"/>
      <c r="FE84" s="123"/>
      <c r="FF84" s="123"/>
      <c r="FG84" s="123"/>
      <c r="FH84" s="123"/>
      <c r="FI84" s="123"/>
      <c r="FJ84" s="123"/>
      <c r="FK84" s="123"/>
      <c r="FL84" s="123"/>
      <c r="FM84" s="123"/>
      <c r="FN84" s="123"/>
      <c r="FO84" s="123"/>
      <c r="FP84" s="123"/>
      <c r="FQ84" s="123"/>
      <c r="FR84" s="123"/>
      <c r="FS84" s="123"/>
      <c r="FT84" s="123"/>
      <c r="FU84" s="123"/>
      <c r="FV84" s="123"/>
      <c r="FW84" s="123"/>
      <c r="FX84" s="123"/>
      <c r="FY84" s="123"/>
      <c r="FZ84" s="123"/>
      <c r="GA84" s="123"/>
      <c r="GB84" s="123"/>
      <c r="GC84" s="123"/>
      <c r="GD84" s="123"/>
      <c r="GE84" s="123"/>
      <c r="GF84" s="123"/>
      <c r="GG84" s="123"/>
      <c r="GH84" s="123"/>
      <c r="GI84" s="123"/>
      <c r="GJ84" s="123"/>
      <c r="GK84" s="123"/>
      <c r="GL84" s="123"/>
      <c r="GM84" s="123"/>
      <c r="GN84" s="123"/>
      <c r="GO84" s="123"/>
      <c r="GP84" s="123"/>
      <c r="GQ84" s="123"/>
      <c r="GR84" s="123"/>
      <c r="GS84" s="123"/>
      <c r="GT84" s="123"/>
      <c r="GU84" s="123"/>
      <c r="GV84" s="123"/>
      <c r="GW84" s="123"/>
      <c r="GX84" s="123"/>
      <c r="GY84" s="123"/>
      <c r="GZ84" s="123"/>
      <c r="HA84" s="123"/>
      <c r="HB84" s="123"/>
      <c r="HC84" s="123"/>
      <c r="HD84" s="123"/>
      <c r="HE84" s="123"/>
      <c r="HF84" s="123"/>
      <c r="HG84" s="123"/>
      <c r="HH84" s="123"/>
      <c r="HI84" s="123"/>
      <c r="HJ84" s="123"/>
      <c r="HK84" s="123"/>
      <c r="HL84" s="123"/>
      <c r="HM84" s="123"/>
      <c r="HN84" s="123"/>
      <c r="HO84" s="123"/>
      <c r="HP84" s="123"/>
      <c r="HQ84" s="123"/>
      <c r="HR84" s="123"/>
      <c r="HS84" s="123"/>
      <c r="HT84" s="123"/>
      <c r="HU84" s="123"/>
      <c r="HV84" s="123"/>
      <c r="HW84" s="123"/>
      <c r="HX84" s="123"/>
      <c r="HY84" s="123"/>
      <c r="HZ84" s="123"/>
      <c r="IA84" s="123"/>
      <c r="IB84" s="123"/>
      <c r="IC84" s="123"/>
      <c r="ID84" s="123"/>
      <c r="IE84" s="123"/>
      <c r="IF84" s="123"/>
      <c r="IG84" s="123"/>
      <c r="IH84" s="123"/>
      <c r="II84" s="123"/>
      <c r="IJ84" s="123"/>
      <c r="IK84" s="123"/>
      <c r="IL84" s="123"/>
      <c r="IM84" s="123"/>
      <c r="IN84" s="123"/>
      <c r="IO84" s="123"/>
      <c r="IP84" s="123"/>
      <c r="IQ84" s="123"/>
      <c r="IR84" s="123"/>
      <c r="IS84" s="123"/>
      <c r="IT84" s="123"/>
      <c r="IU84" s="123"/>
    </row>
    <row r="85" spans="1:255" s="124" customFormat="1" ht="12" customHeight="1" x14ac:dyDescent="0.25">
      <c r="A85" s="118"/>
      <c r="B85" s="119" t="s">
        <v>125</v>
      </c>
      <c r="C85" s="120" t="s">
        <v>75</v>
      </c>
      <c r="D85" s="120">
        <v>0.5</v>
      </c>
      <c r="E85" s="120" t="s">
        <v>114</v>
      </c>
      <c r="F85" s="121">
        <v>48300</v>
      </c>
      <c r="G85" s="122">
        <f t="shared" si="5"/>
        <v>24150</v>
      </c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T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  <c r="FS85" s="123"/>
      <c r="FT85" s="123"/>
      <c r="FU85" s="123"/>
      <c r="FV85" s="123"/>
      <c r="FW85" s="123"/>
      <c r="FX85" s="123"/>
      <c r="FY85" s="123"/>
      <c r="FZ85" s="123"/>
      <c r="GA85" s="123"/>
      <c r="GB85" s="123"/>
      <c r="GC85" s="123"/>
      <c r="GD85" s="123"/>
      <c r="GE85" s="123"/>
      <c r="GF85" s="123"/>
      <c r="GG85" s="123"/>
      <c r="GH85" s="123"/>
      <c r="GI85" s="123"/>
      <c r="GJ85" s="123"/>
      <c r="GK85" s="123"/>
      <c r="GL85" s="123"/>
      <c r="GM85" s="123"/>
      <c r="GN85" s="123"/>
      <c r="GO85" s="123"/>
      <c r="GP85" s="123"/>
      <c r="GQ85" s="123"/>
      <c r="GR85" s="123"/>
      <c r="GS85" s="123"/>
      <c r="GT85" s="123"/>
      <c r="GU85" s="123"/>
      <c r="GV85" s="123"/>
      <c r="GW85" s="123"/>
      <c r="GX85" s="123"/>
      <c r="GY85" s="123"/>
      <c r="GZ85" s="123"/>
      <c r="HA85" s="123"/>
      <c r="HB85" s="123"/>
      <c r="HC85" s="123"/>
      <c r="HD85" s="123"/>
      <c r="HE85" s="123"/>
      <c r="HF85" s="123"/>
      <c r="HG85" s="123"/>
      <c r="HH85" s="123"/>
      <c r="HI85" s="123"/>
      <c r="HJ85" s="123"/>
      <c r="HK85" s="123"/>
      <c r="HL85" s="123"/>
      <c r="HM85" s="123"/>
      <c r="HN85" s="123"/>
      <c r="HO85" s="123"/>
      <c r="HP85" s="123"/>
      <c r="HQ85" s="123"/>
      <c r="HR85" s="123"/>
      <c r="HS85" s="123"/>
      <c r="HT85" s="123"/>
      <c r="HU85" s="123"/>
      <c r="HV85" s="123"/>
      <c r="HW85" s="123"/>
      <c r="HX85" s="123"/>
      <c r="HY85" s="123"/>
      <c r="HZ85" s="123"/>
      <c r="IA85" s="123"/>
      <c r="IB85" s="123"/>
      <c r="IC85" s="123"/>
      <c r="ID85" s="123"/>
      <c r="IE85" s="123"/>
      <c r="IF85" s="123"/>
      <c r="IG85" s="123"/>
      <c r="IH85" s="123"/>
      <c r="II85" s="123"/>
      <c r="IJ85" s="123"/>
      <c r="IK85" s="123"/>
      <c r="IL85" s="123"/>
      <c r="IM85" s="123"/>
      <c r="IN85" s="123"/>
      <c r="IO85" s="123"/>
      <c r="IP85" s="123"/>
      <c r="IQ85" s="123"/>
      <c r="IR85" s="123"/>
      <c r="IS85" s="123"/>
      <c r="IT85" s="123"/>
      <c r="IU85" s="123"/>
    </row>
    <row r="86" spans="1:255" s="124" customFormat="1" ht="12" customHeight="1" x14ac:dyDescent="0.25">
      <c r="A86" s="118"/>
      <c r="B86" s="119" t="s">
        <v>139</v>
      </c>
      <c r="C86" s="120" t="s">
        <v>76</v>
      </c>
      <c r="D86" s="120">
        <v>0.1</v>
      </c>
      <c r="E86" s="120" t="s">
        <v>115</v>
      </c>
      <c r="F86" s="121">
        <v>168255.35</v>
      </c>
      <c r="G86" s="122">
        <f t="shared" ref="G86:G88" si="6">+F86*D86</f>
        <v>16825.535</v>
      </c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T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  <c r="FS86" s="123"/>
      <c r="FT86" s="123"/>
      <c r="FU86" s="123"/>
      <c r="FV86" s="123"/>
      <c r="FW86" s="123"/>
      <c r="FX86" s="123"/>
      <c r="FY86" s="123"/>
      <c r="FZ86" s="123"/>
      <c r="GA86" s="123"/>
      <c r="GB86" s="123"/>
      <c r="GC86" s="123"/>
      <c r="GD86" s="123"/>
      <c r="GE86" s="123"/>
      <c r="GF86" s="123"/>
      <c r="GG86" s="123"/>
      <c r="GH86" s="123"/>
      <c r="GI86" s="123"/>
      <c r="GJ86" s="123"/>
      <c r="GK86" s="123"/>
      <c r="GL86" s="123"/>
      <c r="GM86" s="123"/>
      <c r="GN86" s="123"/>
      <c r="GO86" s="123"/>
      <c r="GP86" s="123"/>
      <c r="GQ86" s="123"/>
      <c r="GR86" s="123"/>
      <c r="GS86" s="123"/>
      <c r="GT86" s="123"/>
      <c r="GU86" s="123"/>
      <c r="GV86" s="123"/>
      <c r="GW86" s="123"/>
      <c r="GX86" s="123"/>
      <c r="GY86" s="123"/>
      <c r="GZ86" s="123"/>
      <c r="HA86" s="123"/>
      <c r="HB86" s="123"/>
      <c r="HC86" s="123"/>
      <c r="HD86" s="123"/>
      <c r="HE86" s="123"/>
      <c r="HF86" s="123"/>
      <c r="HG86" s="123"/>
      <c r="HH86" s="123"/>
      <c r="HI86" s="123"/>
      <c r="HJ86" s="123"/>
      <c r="HK86" s="123"/>
      <c r="HL86" s="123"/>
      <c r="HM86" s="123"/>
      <c r="HN86" s="123"/>
      <c r="HO86" s="123"/>
      <c r="HP86" s="123"/>
      <c r="HQ86" s="123"/>
      <c r="HR86" s="123"/>
      <c r="HS86" s="123"/>
      <c r="HT86" s="123"/>
      <c r="HU86" s="123"/>
      <c r="HV86" s="123"/>
      <c r="HW86" s="123"/>
      <c r="HX86" s="123"/>
      <c r="HY86" s="123"/>
      <c r="HZ86" s="123"/>
      <c r="IA86" s="123"/>
      <c r="IB86" s="123"/>
      <c r="IC86" s="123"/>
      <c r="ID86" s="123"/>
      <c r="IE86" s="123"/>
      <c r="IF86" s="123"/>
      <c r="IG86" s="123"/>
      <c r="IH86" s="123"/>
      <c r="II86" s="123"/>
      <c r="IJ86" s="123"/>
      <c r="IK86" s="123"/>
      <c r="IL86" s="123"/>
      <c r="IM86" s="123"/>
      <c r="IN86" s="123"/>
      <c r="IO86" s="123"/>
      <c r="IP86" s="123"/>
      <c r="IQ86" s="123"/>
      <c r="IR86" s="123"/>
      <c r="IS86" s="123"/>
      <c r="IT86" s="123"/>
      <c r="IU86" s="123"/>
    </row>
    <row r="87" spans="1:255" s="124" customFormat="1" ht="12" customHeight="1" x14ac:dyDescent="0.25">
      <c r="A87" s="118"/>
      <c r="B87" s="119" t="s">
        <v>124</v>
      </c>
      <c r="C87" s="120" t="s">
        <v>76</v>
      </c>
      <c r="D87" s="120">
        <v>0.2</v>
      </c>
      <c r="E87" s="120" t="s">
        <v>115</v>
      </c>
      <c r="F87" s="121">
        <v>46353.05</v>
      </c>
      <c r="G87" s="122">
        <f t="shared" si="6"/>
        <v>9270.61</v>
      </c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T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  <c r="FS87" s="123"/>
      <c r="FT87" s="123"/>
      <c r="FU87" s="123"/>
      <c r="FV87" s="123"/>
      <c r="FW87" s="123"/>
      <c r="FX87" s="123"/>
      <c r="FY87" s="123"/>
      <c r="FZ87" s="123"/>
      <c r="GA87" s="123"/>
      <c r="GB87" s="123"/>
      <c r="GC87" s="123"/>
      <c r="GD87" s="123"/>
      <c r="GE87" s="123"/>
      <c r="GF87" s="123"/>
      <c r="GG87" s="123"/>
      <c r="GH87" s="123"/>
      <c r="GI87" s="123"/>
      <c r="GJ87" s="123"/>
      <c r="GK87" s="123"/>
      <c r="GL87" s="123"/>
      <c r="GM87" s="123"/>
      <c r="GN87" s="123"/>
      <c r="GO87" s="123"/>
      <c r="GP87" s="123"/>
      <c r="GQ87" s="123"/>
      <c r="GR87" s="123"/>
      <c r="GS87" s="123"/>
      <c r="GT87" s="123"/>
      <c r="GU87" s="123"/>
      <c r="GV87" s="123"/>
      <c r="GW87" s="123"/>
      <c r="GX87" s="123"/>
      <c r="GY87" s="123"/>
      <c r="GZ87" s="123"/>
      <c r="HA87" s="123"/>
      <c r="HB87" s="123"/>
      <c r="HC87" s="123"/>
      <c r="HD87" s="123"/>
      <c r="HE87" s="123"/>
      <c r="HF87" s="123"/>
      <c r="HG87" s="123"/>
      <c r="HH87" s="123"/>
      <c r="HI87" s="123"/>
      <c r="HJ87" s="123"/>
      <c r="HK87" s="123"/>
      <c r="HL87" s="123"/>
      <c r="HM87" s="123"/>
      <c r="HN87" s="123"/>
      <c r="HO87" s="123"/>
      <c r="HP87" s="123"/>
      <c r="HQ87" s="123"/>
      <c r="HR87" s="123"/>
      <c r="HS87" s="123"/>
      <c r="HT87" s="123"/>
      <c r="HU87" s="123"/>
      <c r="HV87" s="123"/>
      <c r="HW87" s="123"/>
      <c r="HX87" s="123"/>
      <c r="HY87" s="123"/>
      <c r="HZ87" s="123"/>
      <c r="IA87" s="123"/>
      <c r="IB87" s="123"/>
      <c r="IC87" s="123"/>
      <c r="ID87" s="123"/>
      <c r="IE87" s="123"/>
      <c r="IF87" s="123"/>
      <c r="IG87" s="123"/>
      <c r="IH87" s="123"/>
      <c r="II87" s="123"/>
      <c r="IJ87" s="123"/>
      <c r="IK87" s="123"/>
      <c r="IL87" s="123"/>
      <c r="IM87" s="123"/>
      <c r="IN87" s="123"/>
      <c r="IO87" s="123"/>
      <c r="IP87" s="123"/>
      <c r="IQ87" s="123"/>
      <c r="IR87" s="123"/>
      <c r="IS87" s="123"/>
      <c r="IT87" s="123"/>
      <c r="IU87" s="123"/>
    </row>
    <row r="88" spans="1:255" s="124" customFormat="1" ht="12" customHeight="1" x14ac:dyDescent="0.25">
      <c r="A88" s="118"/>
      <c r="B88" s="119" t="s">
        <v>139</v>
      </c>
      <c r="C88" s="120" t="s">
        <v>76</v>
      </c>
      <c r="D88" s="120">
        <v>0.1</v>
      </c>
      <c r="E88" s="120" t="s">
        <v>94</v>
      </c>
      <c r="F88" s="121">
        <v>168255.35</v>
      </c>
      <c r="G88" s="122">
        <f t="shared" si="6"/>
        <v>16825.535</v>
      </c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T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  <c r="FS88" s="123"/>
      <c r="FT88" s="123"/>
      <c r="FU88" s="123"/>
      <c r="FV88" s="123"/>
      <c r="FW88" s="123"/>
      <c r="FX88" s="123"/>
      <c r="FY88" s="123"/>
      <c r="FZ88" s="123"/>
      <c r="GA88" s="123"/>
      <c r="GB88" s="123"/>
      <c r="GC88" s="123"/>
      <c r="GD88" s="123"/>
      <c r="GE88" s="123"/>
      <c r="GF88" s="123"/>
      <c r="GG88" s="123"/>
      <c r="GH88" s="123"/>
      <c r="GI88" s="123"/>
      <c r="GJ88" s="123"/>
      <c r="GK88" s="123"/>
      <c r="GL88" s="123"/>
      <c r="GM88" s="123"/>
      <c r="GN88" s="123"/>
      <c r="GO88" s="123"/>
      <c r="GP88" s="123"/>
      <c r="GQ88" s="123"/>
      <c r="GR88" s="123"/>
      <c r="GS88" s="123"/>
      <c r="GT88" s="123"/>
      <c r="GU88" s="123"/>
      <c r="GV88" s="123"/>
      <c r="GW88" s="123"/>
      <c r="GX88" s="123"/>
      <c r="GY88" s="123"/>
      <c r="GZ88" s="123"/>
      <c r="HA88" s="123"/>
      <c r="HB88" s="123"/>
      <c r="HC88" s="123"/>
      <c r="HD88" s="123"/>
      <c r="HE88" s="123"/>
      <c r="HF88" s="123"/>
      <c r="HG88" s="123"/>
      <c r="HH88" s="123"/>
      <c r="HI88" s="123"/>
      <c r="HJ88" s="123"/>
      <c r="HK88" s="123"/>
      <c r="HL88" s="123"/>
      <c r="HM88" s="123"/>
      <c r="HN88" s="123"/>
      <c r="HO88" s="123"/>
      <c r="HP88" s="123"/>
      <c r="HQ88" s="123"/>
      <c r="HR88" s="123"/>
      <c r="HS88" s="123"/>
      <c r="HT88" s="123"/>
      <c r="HU88" s="123"/>
      <c r="HV88" s="123"/>
      <c r="HW88" s="123"/>
      <c r="HX88" s="123"/>
      <c r="HY88" s="123"/>
      <c r="HZ88" s="123"/>
      <c r="IA88" s="123"/>
      <c r="IB88" s="123"/>
      <c r="IC88" s="123"/>
      <c r="ID88" s="123"/>
      <c r="IE88" s="123"/>
      <c r="IF88" s="123"/>
      <c r="IG88" s="123"/>
      <c r="IH88" s="123"/>
      <c r="II88" s="123"/>
      <c r="IJ88" s="123"/>
      <c r="IK88" s="123"/>
      <c r="IL88" s="123"/>
      <c r="IM88" s="123"/>
      <c r="IN88" s="123"/>
      <c r="IO88" s="123"/>
      <c r="IP88" s="123"/>
      <c r="IQ88" s="123"/>
      <c r="IR88" s="123"/>
      <c r="IS88" s="123"/>
      <c r="IT88" s="123"/>
      <c r="IU88" s="123"/>
    </row>
    <row r="89" spans="1:255" s="124" customFormat="1" ht="12.75" customHeight="1" x14ac:dyDescent="0.25">
      <c r="A89" s="129"/>
      <c r="B89" s="130" t="s">
        <v>123</v>
      </c>
      <c r="C89" s="119"/>
      <c r="D89" s="120"/>
      <c r="E89" s="120"/>
      <c r="F89" s="121"/>
      <c r="G89" s="121"/>
      <c r="H89" s="123"/>
      <c r="I89" s="123"/>
      <c r="J89" s="123"/>
      <c r="K89" s="131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T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  <c r="FS89" s="123"/>
      <c r="FT89" s="123"/>
      <c r="FU89" s="123"/>
      <c r="FV89" s="123"/>
      <c r="FW89" s="123"/>
      <c r="FX89" s="123"/>
      <c r="FY89" s="123"/>
      <c r="FZ89" s="123"/>
      <c r="GA89" s="123"/>
      <c r="GB89" s="123"/>
      <c r="GC89" s="123"/>
      <c r="GD89" s="123"/>
      <c r="GE89" s="123"/>
      <c r="GF89" s="123"/>
      <c r="GG89" s="123"/>
      <c r="GH89" s="123"/>
      <c r="GI89" s="123"/>
      <c r="GJ89" s="123"/>
      <c r="GK89" s="123"/>
      <c r="GL89" s="123"/>
      <c r="GM89" s="123"/>
      <c r="GN89" s="123"/>
      <c r="GO89" s="123"/>
      <c r="GP89" s="123"/>
      <c r="GQ89" s="123"/>
      <c r="GR89" s="123"/>
      <c r="GS89" s="123"/>
      <c r="GT89" s="123"/>
      <c r="GU89" s="123"/>
      <c r="GV89" s="123"/>
      <c r="GW89" s="123"/>
      <c r="GX89" s="123"/>
      <c r="GY89" s="123"/>
      <c r="GZ89" s="123"/>
      <c r="HA89" s="123"/>
      <c r="HB89" s="123"/>
      <c r="HC89" s="123"/>
      <c r="HD89" s="123"/>
      <c r="HE89" s="123"/>
      <c r="HF89" s="123"/>
      <c r="HG89" s="123"/>
      <c r="HH89" s="123"/>
      <c r="HI89" s="123"/>
      <c r="HJ89" s="123"/>
      <c r="HK89" s="123"/>
      <c r="HL89" s="123"/>
      <c r="HM89" s="123"/>
      <c r="HN89" s="123"/>
      <c r="HO89" s="123"/>
      <c r="HP89" s="123"/>
      <c r="HQ89" s="123"/>
      <c r="HR89" s="123"/>
      <c r="HS89" s="123"/>
      <c r="HT89" s="123"/>
      <c r="HU89" s="123"/>
      <c r="HV89" s="123"/>
      <c r="HW89" s="123"/>
      <c r="HX89" s="123"/>
      <c r="HY89" s="123"/>
      <c r="HZ89" s="123"/>
      <c r="IA89" s="123"/>
      <c r="IB89" s="123"/>
      <c r="IC89" s="123"/>
      <c r="ID89" s="123"/>
      <c r="IE89" s="123"/>
      <c r="IF89" s="123"/>
      <c r="IG89" s="123"/>
      <c r="IH89" s="123"/>
      <c r="II89" s="123"/>
      <c r="IJ89" s="123"/>
      <c r="IK89" s="123"/>
      <c r="IL89" s="123"/>
      <c r="IM89" s="123"/>
      <c r="IN89" s="123"/>
      <c r="IO89" s="123"/>
      <c r="IP89" s="123"/>
      <c r="IQ89" s="123"/>
      <c r="IR89" s="123"/>
      <c r="IS89" s="123"/>
      <c r="IT89" s="123"/>
      <c r="IU89" s="123"/>
    </row>
    <row r="90" spans="1:255" s="124" customFormat="1" ht="12" customHeight="1" x14ac:dyDescent="0.25">
      <c r="A90" s="118"/>
      <c r="B90" s="119" t="s">
        <v>126</v>
      </c>
      <c r="C90" s="120" t="s">
        <v>76</v>
      </c>
      <c r="D90" s="120">
        <v>1.5</v>
      </c>
      <c r="E90" s="120" t="s">
        <v>100</v>
      </c>
      <c r="F90" s="121">
        <v>138000</v>
      </c>
      <c r="G90" s="122">
        <f t="shared" ref="G90:G102" si="7">D90*F90</f>
        <v>207000</v>
      </c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T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  <c r="FS90" s="123"/>
      <c r="FT90" s="123"/>
      <c r="FU90" s="123"/>
      <c r="FV90" s="123"/>
      <c r="FW90" s="123"/>
      <c r="FX90" s="123"/>
      <c r="FY90" s="123"/>
      <c r="FZ90" s="123"/>
      <c r="GA90" s="123"/>
      <c r="GB90" s="123"/>
      <c r="GC90" s="123"/>
      <c r="GD90" s="123"/>
      <c r="GE90" s="123"/>
      <c r="GF90" s="123"/>
      <c r="GG90" s="123"/>
      <c r="GH90" s="123"/>
      <c r="GI90" s="123"/>
      <c r="GJ90" s="123"/>
      <c r="GK90" s="123"/>
      <c r="GL90" s="123"/>
      <c r="GM90" s="123"/>
      <c r="GN90" s="123"/>
      <c r="GO90" s="123"/>
      <c r="GP90" s="123"/>
      <c r="GQ90" s="123"/>
      <c r="GR90" s="123"/>
      <c r="GS90" s="123"/>
      <c r="GT90" s="123"/>
      <c r="GU90" s="123"/>
      <c r="GV90" s="123"/>
      <c r="GW90" s="123"/>
      <c r="GX90" s="123"/>
      <c r="GY90" s="123"/>
      <c r="GZ90" s="123"/>
      <c r="HA90" s="123"/>
      <c r="HB90" s="123"/>
      <c r="HC90" s="123"/>
      <c r="HD90" s="123"/>
      <c r="HE90" s="123"/>
      <c r="HF90" s="123"/>
      <c r="HG90" s="123"/>
      <c r="HH90" s="123"/>
      <c r="HI90" s="123"/>
      <c r="HJ90" s="123"/>
      <c r="HK90" s="123"/>
      <c r="HL90" s="123"/>
      <c r="HM90" s="123"/>
      <c r="HN90" s="123"/>
      <c r="HO90" s="123"/>
      <c r="HP90" s="123"/>
      <c r="HQ90" s="123"/>
      <c r="HR90" s="123"/>
      <c r="HS90" s="123"/>
      <c r="HT90" s="123"/>
      <c r="HU90" s="123"/>
      <c r="HV90" s="123"/>
      <c r="HW90" s="123"/>
      <c r="HX90" s="123"/>
      <c r="HY90" s="123"/>
      <c r="HZ90" s="123"/>
      <c r="IA90" s="123"/>
      <c r="IB90" s="123"/>
      <c r="IC90" s="123"/>
      <c r="ID90" s="123"/>
      <c r="IE90" s="123"/>
      <c r="IF90" s="123"/>
      <c r="IG90" s="123"/>
      <c r="IH90" s="123"/>
      <c r="II90" s="123"/>
      <c r="IJ90" s="123"/>
      <c r="IK90" s="123"/>
      <c r="IL90" s="123"/>
      <c r="IM90" s="123"/>
      <c r="IN90" s="123"/>
      <c r="IO90" s="123"/>
      <c r="IP90" s="123"/>
      <c r="IQ90" s="123"/>
      <c r="IR90" s="123"/>
      <c r="IS90" s="123"/>
      <c r="IT90" s="123"/>
      <c r="IU90" s="123"/>
    </row>
    <row r="91" spans="1:255" s="124" customFormat="1" ht="12" customHeight="1" x14ac:dyDescent="0.25">
      <c r="A91" s="118"/>
      <c r="B91" s="119" t="s">
        <v>127</v>
      </c>
      <c r="C91" s="120" t="s">
        <v>76</v>
      </c>
      <c r="D91" s="120">
        <v>2</v>
      </c>
      <c r="E91" s="120" t="s">
        <v>137</v>
      </c>
      <c r="F91" s="121">
        <v>16560</v>
      </c>
      <c r="G91" s="122">
        <f t="shared" si="7"/>
        <v>33120</v>
      </c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T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  <c r="FS91" s="123"/>
      <c r="FT91" s="123"/>
      <c r="FU91" s="123"/>
      <c r="FV91" s="123"/>
      <c r="FW91" s="123"/>
      <c r="FX91" s="123"/>
      <c r="FY91" s="123"/>
      <c r="FZ91" s="123"/>
      <c r="GA91" s="123"/>
      <c r="GB91" s="123"/>
      <c r="GC91" s="123"/>
      <c r="GD91" s="123"/>
      <c r="GE91" s="123"/>
      <c r="GF91" s="123"/>
      <c r="GG91" s="123"/>
      <c r="GH91" s="123"/>
      <c r="GI91" s="123"/>
      <c r="GJ91" s="123"/>
      <c r="GK91" s="123"/>
      <c r="GL91" s="123"/>
      <c r="GM91" s="123"/>
      <c r="GN91" s="123"/>
      <c r="GO91" s="123"/>
      <c r="GP91" s="123"/>
      <c r="GQ91" s="123"/>
      <c r="GR91" s="123"/>
      <c r="GS91" s="123"/>
      <c r="GT91" s="123"/>
      <c r="GU91" s="123"/>
      <c r="GV91" s="123"/>
      <c r="GW91" s="123"/>
      <c r="GX91" s="123"/>
      <c r="GY91" s="123"/>
      <c r="GZ91" s="123"/>
      <c r="HA91" s="123"/>
      <c r="HB91" s="123"/>
      <c r="HC91" s="123"/>
      <c r="HD91" s="123"/>
      <c r="HE91" s="123"/>
      <c r="HF91" s="123"/>
      <c r="HG91" s="123"/>
      <c r="HH91" s="123"/>
      <c r="HI91" s="123"/>
      <c r="HJ91" s="123"/>
      <c r="HK91" s="123"/>
      <c r="HL91" s="123"/>
      <c r="HM91" s="123"/>
      <c r="HN91" s="123"/>
      <c r="HO91" s="123"/>
      <c r="HP91" s="123"/>
      <c r="HQ91" s="123"/>
      <c r="HR91" s="123"/>
      <c r="HS91" s="123"/>
      <c r="HT91" s="123"/>
      <c r="HU91" s="123"/>
      <c r="HV91" s="123"/>
      <c r="HW91" s="123"/>
      <c r="HX91" s="123"/>
      <c r="HY91" s="123"/>
      <c r="HZ91" s="123"/>
      <c r="IA91" s="123"/>
      <c r="IB91" s="123"/>
      <c r="IC91" s="123"/>
      <c r="ID91" s="123"/>
      <c r="IE91" s="123"/>
      <c r="IF91" s="123"/>
      <c r="IG91" s="123"/>
      <c r="IH91" s="123"/>
      <c r="II91" s="123"/>
      <c r="IJ91" s="123"/>
      <c r="IK91" s="123"/>
      <c r="IL91" s="123"/>
      <c r="IM91" s="123"/>
      <c r="IN91" s="123"/>
      <c r="IO91" s="123"/>
      <c r="IP91" s="123"/>
      <c r="IQ91" s="123"/>
      <c r="IR91" s="123"/>
      <c r="IS91" s="123"/>
      <c r="IT91" s="123"/>
      <c r="IU91" s="123"/>
    </row>
    <row r="92" spans="1:255" s="124" customFormat="1" ht="12" customHeight="1" x14ac:dyDescent="0.25">
      <c r="A92" s="118"/>
      <c r="B92" s="119" t="s">
        <v>130</v>
      </c>
      <c r="C92" s="120" t="s">
        <v>76</v>
      </c>
      <c r="D92" s="120">
        <v>2</v>
      </c>
      <c r="E92" s="120" t="s">
        <v>113</v>
      </c>
      <c r="F92" s="121">
        <v>10350</v>
      </c>
      <c r="G92" s="122">
        <f t="shared" si="7"/>
        <v>20700</v>
      </c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23"/>
      <c r="GC92" s="123"/>
      <c r="GD92" s="123"/>
      <c r="GE92" s="123"/>
      <c r="GF92" s="123"/>
      <c r="GG92" s="123"/>
      <c r="GH92" s="123"/>
      <c r="GI92" s="123"/>
      <c r="GJ92" s="123"/>
      <c r="GK92" s="123"/>
      <c r="GL92" s="123"/>
      <c r="GM92" s="123"/>
      <c r="GN92" s="123"/>
      <c r="GO92" s="123"/>
      <c r="GP92" s="123"/>
      <c r="GQ92" s="123"/>
      <c r="GR92" s="123"/>
      <c r="GS92" s="123"/>
      <c r="GT92" s="123"/>
      <c r="GU92" s="123"/>
      <c r="GV92" s="123"/>
      <c r="GW92" s="123"/>
      <c r="GX92" s="123"/>
      <c r="GY92" s="123"/>
      <c r="GZ92" s="123"/>
      <c r="HA92" s="123"/>
      <c r="HB92" s="123"/>
      <c r="HC92" s="123"/>
      <c r="HD92" s="123"/>
      <c r="HE92" s="123"/>
      <c r="HF92" s="123"/>
      <c r="HG92" s="123"/>
      <c r="HH92" s="123"/>
      <c r="HI92" s="123"/>
      <c r="HJ92" s="123"/>
      <c r="HK92" s="123"/>
      <c r="HL92" s="123"/>
      <c r="HM92" s="123"/>
      <c r="HN92" s="123"/>
      <c r="HO92" s="123"/>
      <c r="HP92" s="123"/>
      <c r="HQ92" s="123"/>
      <c r="HR92" s="123"/>
      <c r="HS92" s="123"/>
      <c r="HT92" s="123"/>
      <c r="HU92" s="123"/>
      <c r="HV92" s="123"/>
      <c r="HW92" s="123"/>
      <c r="HX92" s="123"/>
      <c r="HY92" s="123"/>
      <c r="HZ92" s="123"/>
      <c r="IA92" s="123"/>
      <c r="IB92" s="123"/>
      <c r="IC92" s="123"/>
      <c r="ID92" s="123"/>
      <c r="IE92" s="123"/>
      <c r="IF92" s="123"/>
      <c r="IG92" s="123"/>
      <c r="IH92" s="123"/>
      <c r="II92" s="123"/>
      <c r="IJ92" s="123"/>
      <c r="IK92" s="123"/>
      <c r="IL92" s="123"/>
      <c r="IM92" s="123"/>
      <c r="IN92" s="123"/>
      <c r="IO92" s="123"/>
      <c r="IP92" s="123"/>
      <c r="IQ92" s="123"/>
      <c r="IR92" s="123"/>
      <c r="IS92" s="123"/>
      <c r="IT92" s="123"/>
      <c r="IU92" s="123"/>
    </row>
    <row r="93" spans="1:255" s="124" customFormat="1" ht="12" customHeight="1" x14ac:dyDescent="0.25">
      <c r="A93" s="118"/>
      <c r="B93" s="119" t="s">
        <v>127</v>
      </c>
      <c r="C93" s="120" t="s">
        <v>76</v>
      </c>
      <c r="D93" s="120">
        <v>2</v>
      </c>
      <c r="E93" s="120" t="s">
        <v>114</v>
      </c>
      <c r="F93" s="121">
        <v>16560</v>
      </c>
      <c r="G93" s="122">
        <f t="shared" si="7"/>
        <v>33120</v>
      </c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3"/>
      <c r="GA93" s="123"/>
      <c r="GB93" s="123"/>
      <c r="GC93" s="123"/>
      <c r="GD93" s="123"/>
      <c r="GE93" s="123"/>
      <c r="GF93" s="123"/>
      <c r="GG93" s="123"/>
      <c r="GH93" s="123"/>
      <c r="GI93" s="123"/>
      <c r="GJ93" s="123"/>
      <c r="GK93" s="123"/>
      <c r="GL93" s="123"/>
      <c r="GM93" s="123"/>
      <c r="GN93" s="123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3"/>
      <c r="HF93" s="123"/>
      <c r="HG93" s="123"/>
      <c r="HH93" s="123"/>
      <c r="HI93" s="123"/>
      <c r="HJ93" s="123"/>
      <c r="HK93" s="123"/>
      <c r="HL93" s="123"/>
      <c r="HM93" s="123"/>
      <c r="HN93" s="123"/>
      <c r="HO93" s="123"/>
      <c r="HP93" s="123"/>
      <c r="HQ93" s="123"/>
      <c r="HR93" s="123"/>
      <c r="HS93" s="123"/>
      <c r="HT93" s="123"/>
      <c r="HU93" s="123"/>
      <c r="HV93" s="123"/>
      <c r="HW93" s="123"/>
      <c r="HX93" s="123"/>
      <c r="HY93" s="123"/>
      <c r="HZ93" s="123"/>
      <c r="IA93" s="123"/>
      <c r="IB93" s="123"/>
      <c r="IC93" s="123"/>
      <c r="ID93" s="123"/>
      <c r="IE93" s="123"/>
      <c r="IF93" s="123"/>
      <c r="IG93" s="123"/>
      <c r="IH93" s="123"/>
      <c r="II93" s="123"/>
      <c r="IJ93" s="123"/>
      <c r="IK93" s="123"/>
      <c r="IL93" s="123"/>
      <c r="IM93" s="123"/>
      <c r="IN93" s="123"/>
      <c r="IO93" s="123"/>
      <c r="IP93" s="123"/>
      <c r="IQ93" s="123"/>
      <c r="IR93" s="123"/>
      <c r="IS93" s="123"/>
      <c r="IT93" s="123"/>
      <c r="IU93" s="123"/>
    </row>
    <row r="94" spans="1:255" s="124" customFormat="1" ht="12" customHeight="1" x14ac:dyDescent="0.25">
      <c r="A94" s="118"/>
      <c r="B94" s="119" t="s">
        <v>127</v>
      </c>
      <c r="C94" s="120" t="s">
        <v>76</v>
      </c>
      <c r="D94" s="120">
        <v>2</v>
      </c>
      <c r="E94" s="120" t="s">
        <v>114</v>
      </c>
      <c r="F94" s="121">
        <v>16560</v>
      </c>
      <c r="G94" s="122">
        <f t="shared" si="7"/>
        <v>33120</v>
      </c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  <c r="FS94" s="123"/>
      <c r="FT94" s="123"/>
      <c r="FU94" s="123"/>
      <c r="FV94" s="123"/>
      <c r="FW94" s="123"/>
      <c r="FX94" s="123"/>
      <c r="FY94" s="123"/>
      <c r="FZ94" s="123"/>
      <c r="GA94" s="123"/>
      <c r="GB94" s="123"/>
      <c r="GC94" s="123"/>
      <c r="GD94" s="123"/>
      <c r="GE94" s="123"/>
      <c r="GF94" s="123"/>
      <c r="GG94" s="123"/>
      <c r="GH94" s="123"/>
      <c r="GI94" s="123"/>
      <c r="GJ94" s="123"/>
      <c r="GK94" s="123"/>
      <c r="GL94" s="123"/>
      <c r="GM94" s="123"/>
      <c r="GN94" s="123"/>
      <c r="GO94" s="123"/>
      <c r="GP94" s="123"/>
      <c r="GQ94" s="123"/>
      <c r="GR94" s="123"/>
      <c r="GS94" s="123"/>
      <c r="GT94" s="123"/>
      <c r="GU94" s="123"/>
      <c r="GV94" s="123"/>
      <c r="GW94" s="123"/>
      <c r="GX94" s="123"/>
      <c r="GY94" s="123"/>
      <c r="GZ94" s="123"/>
      <c r="HA94" s="123"/>
      <c r="HB94" s="123"/>
      <c r="HC94" s="123"/>
      <c r="HD94" s="123"/>
      <c r="HE94" s="123"/>
      <c r="HF94" s="123"/>
      <c r="HG94" s="123"/>
      <c r="HH94" s="123"/>
      <c r="HI94" s="123"/>
      <c r="HJ94" s="123"/>
      <c r="HK94" s="123"/>
      <c r="HL94" s="123"/>
      <c r="HM94" s="123"/>
      <c r="HN94" s="123"/>
      <c r="HO94" s="123"/>
      <c r="HP94" s="123"/>
      <c r="HQ94" s="123"/>
      <c r="HR94" s="123"/>
      <c r="HS94" s="123"/>
      <c r="HT94" s="123"/>
      <c r="HU94" s="123"/>
      <c r="HV94" s="123"/>
      <c r="HW94" s="123"/>
      <c r="HX94" s="123"/>
      <c r="HY94" s="123"/>
      <c r="HZ94" s="123"/>
      <c r="IA94" s="123"/>
      <c r="IB94" s="123"/>
      <c r="IC94" s="123"/>
      <c r="ID94" s="123"/>
      <c r="IE94" s="123"/>
      <c r="IF94" s="123"/>
      <c r="IG94" s="123"/>
      <c r="IH94" s="123"/>
      <c r="II94" s="123"/>
      <c r="IJ94" s="123"/>
      <c r="IK94" s="123"/>
      <c r="IL94" s="123"/>
      <c r="IM94" s="123"/>
      <c r="IN94" s="123"/>
      <c r="IO94" s="123"/>
      <c r="IP94" s="123"/>
      <c r="IQ94" s="123"/>
      <c r="IR94" s="123"/>
      <c r="IS94" s="123"/>
      <c r="IT94" s="123"/>
      <c r="IU94" s="123"/>
    </row>
    <row r="95" spans="1:255" s="124" customFormat="1" ht="12" customHeight="1" x14ac:dyDescent="0.25">
      <c r="A95" s="118"/>
      <c r="B95" s="119" t="s">
        <v>130</v>
      </c>
      <c r="C95" s="120" t="s">
        <v>76</v>
      </c>
      <c r="D95" s="120">
        <v>2</v>
      </c>
      <c r="E95" s="120" t="s">
        <v>115</v>
      </c>
      <c r="F95" s="121">
        <v>10350</v>
      </c>
      <c r="G95" s="122">
        <f t="shared" si="7"/>
        <v>20700</v>
      </c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23"/>
      <c r="GC95" s="123"/>
      <c r="GD95" s="123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3"/>
      <c r="HF95" s="123"/>
      <c r="HG95" s="123"/>
      <c r="HH95" s="123"/>
      <c r="HI95" s="123"/>
      <c r="HJ95" s="123"/>
      <c r="HK95" s="123"/>
      <c r="HL95" s="123"/>
      <c r="HM95" s="123"/>
      <c r="HN95" s="123"/>
      <c r="HO95" s="123"/>
      <c r="HP95" s="123"/>
      <c r="HQ95" s="123"/>
      <c r="HR95" s="123"/>
      <c r="HS95" s="123"/>
      <c r="HT95" s="123"/>
      <c r="HU95" s="123"/>
      <c r="HV95" s="123"/>
      <c r="HW95" s="123"/>
      <c r="HX95" s="123"/>
      <c r="HY95" s="123"/>
      <c r="HZ95" s="123"/>
      <c r="IA95" s="123"/>
      <c r="IB95" s="123"/>
      <c r="IC95" s="123"/>
      <c r="ID95" s="123"/>
      <c r="IE95" s="123"/>
      <c r="IF95" s="123"/>
      <c r="IG95" s="123"/>
      <c r="IH95" s="123"/>
      <c r="II95" s="123"/>
      <c r="IJ95" s="123"/>
      <c r="IK95" s="123"/>
      <c r="IL95" s="123"/>
      <c r="IM95" s="123"/>
      <c r="IN95" s="123"/>
      <c r="IO95" s="123"/>
      <c r="IP95" s="123"/>
      <c r="IQ95" s="123"/>
      <c r="IR95" s="123"/>
      <c r="IS95" s="123"/>
      <c r="IT95" s="123"/>
      <c r="IU95" s="123"/>
    </row>
    <row r="96" spans="1:255" s="124" customFormat="1" ht="12" customHeight="1" x14ac:dyDescent="0.25">
      <c r="A96" s="118"/>
      <c r="B96" s="119" t="s">
        <v>140</v>
      </c>
      <c r="C96" s="120" t="s">
        <v>76</v>
      </c>
      <c r="D96" s="120">
        <v>2</v>
      </c>
      <c r="E96" s="120" t="s">
        <v>113</v>
      </c>
      <c r="F96" s="121">
        <v>13800</v>
      </c>
      <c r="G96" s="122">
        <f t="shared" si="7"/>
        <v>27600</v>
      </c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3"/>
      <c r="GZ96" s="123"/>
      <c r="HA96" s="123"/>
      <c r="HB96" s="123"/>
      <c r="HC96" s="123"/>
      <c r="HD96" s="123"/>
      <c r="HE96" s="123"/>
      <c r="HF96" s="123"/>
      <c r="HG96" s="123"/>
      <c r="HH96" s="123"/>
      <c r="HI96" s="123"/>
      <c r="HJ96" s="123"/>
      <c r="HK96" s="123"/>
      <c r="HL96" s="123"/>
      <c r="HM96" s="123"/>
      <c r="HN96" s="123"/>
      <c r="HO96" s="123"/>
      <c r="HP96" s="123"/>
      <c r="HQ96" s="123"/>
      <c r="HR96" s="123"/>
      <c r="HS96" s="123"/>
      <c r="HT96" s="123"/>
      <c r="HU96" s="123"/>
      <c r="HV96" s="123"/>
      <c r="HW96" s="123"/>
      <c r="HX96" s="123"/>
      <c r="HY96" s="123"/>
      <c r="HZ96" s="123"/>
      <c r="IA96" s="123"/>
      <c r="IB96" s="123"/>
      <c r="IC96" s="123"/>
      <c r="ID96" s="123"/>
      <c r="IE96" s="123"/>
      <c r="IF96" s="123"/>
      <c r="IG96" s="123"/>
      <c r="IH96" s="123"/>
      <c r="II96" s="123"/>
      <c r="IJ96" s="123"/>
      <c r="IK96" s="123"/>
      <c r="IL96" s="123"/>
      <c r="IM96" s="123"/>
      <c r="IN96" s="123"/>
      <c r="IO96" s="123"/>
      <c r="IP96" s="123"/>
      <c r="IQ96" s="123"/>
      <c r="IR96" s="123"/>
      <c r="IS96" s="123"/>
      <c r="IT96" s="123"/>
      <c r="IU96" s="123"/>
    </row>
    <row r="97" spans="1:255" s="124" customFormat="1" ht="12" customHeight="1" x14ac:dyDescent="0.25">
      <c r="A97" s="118"/>
      <c r="B97" s="119" t="s">
        <v>127</v>
      </c>
      <c r="C97" s="120" t="s">
        <v>76</v>
      </c>
      <c r="D97" s="120">
        <v>2</v>
      </c>
      <c r="E97" s="120" t="s">
        <v>94</v>
      </c>
      <c r="F97" s="121">
        <v>16560</v>
      </c>
      <c r="G97" s="122">
        <f t="shared" si="7"/>
        <v>33120</v>
      </c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3"/>
      <c r="GA97" s="123"/>
      <c r="GB97" s="123"/>
      <c r="GC97" s="123"/>
      <c r="GD97" s="123"/>
      <c r="GE97" s="123"/>
      <c r="GF97" s="123"/>
      <c r="GG97" s="123"/>
      <c r="GH97" s="123"/>
      <c r="GI97" s="123"/>
      <c r="GJ97" s="123"/>
      <c r="GK97" s="123"/>
      <c r="GL97" s="123"/>
      <c r="GM97" s="123"/>
      <c r="GN97" s="123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3"/>
      <c r="HF97" s="123"/>
      <c r="HG97" s="123"/>
      <c r="HH97" s="123"/>
      <c r="HI97" s="123"/>
      <c r="HJ97" s="123"/>
      <c r="HK97" s="123"/>
      <c r="HL97" s="123"/>
      <c r="HM97" s="123"/>
      <c r="HN97" s="123"/>
      <c r="HO97" s="123"/>
      <c r="HP97" s="123"/>
      <c r="HQ97" s="123"/>
      <c r="HR97" s="123"/>
      <c r="HS97" s="123"/>
      <c r="HT97" s="123"/>
      <c r="HU97" s="123"/>
      <c r="HV97" s="123"/>
      <c r="HW97" s="123"/>
      <c r="HX97" s="123"/>
      <c r="HY97" s="123"/>
      <c r="HZ97" s="123"/>
      <c r="IA97" s="123"/>
      <c r="IB97" s="123"/>
      <c r="IC97" s="123"/>
      <c r="ID97" s="123"/>
      <c r="IE97" s="123"/>
      <c r="IF97" s="123"/>
      <c r="IG97" s="123"/>
      <c r="IH97" s="123"/>
      <c r="II97" s="123"/>
      <c r="IJ97" s="123"/>
      <c r="IK97" s="123"/>
      <c r="IL97" s="123"/>
      <c r="IM97" s="123"/>
      <c r="IN97" s="123"/>
      <c r="IO97" s="123"/>
      <c r="IP97" s="123"/>
      <c r="IQ97" s="123"/>
      <c r="IR97" s="123"/>
      <c r="IS97" s="123"/>
      <c r="IT97" s="123"/>
      <c r="IU97" s="123"/>
    </row>
    <row r="98" spans="1:255" s="124" customFormat="1" ht="12" customHeight="1" x14ac:dyDescent="0.25">
      <c r="A98" s="118"/>
      <c r="B98" s="119" t="s">
        <v>130</v>
      </c>
      <c r="C98" s="120" t="s">
        <v>76</v>
      </c>
      <c r="D98" s="120">
        <v>2</v>
      </c>
      <c r="E98" s="120" t="s">
        <v>115</v>
      </c>
      <c r="F98" s="121">
        <v>10350</v>
      </c>
      <c r="G98" s="122">
        <f t="shared" si="7"/>
        <v>20700</v>
      </c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T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  <c r="FS98" s="123"/>
      <c r="FT98" s="123"/>
      <c r="FU98" s="123"/>
      <c r="FV98" s="123"/>
      <c r="FW98" s="123"/>
      <c r="FX98" s="123"/>
      <c r="FY98" s="123"/>
      <c r="FZ98" s="123"/>
      <c r="GA98" s="123"/>
      <c r="GB98" s="123"/>
      <c r="GC98" s="123"/>
      <c r="GD98" s="123"/>
      <c r="GE98" s="123"/>
      <c r="GF98" s="123"/>
      <c r="GG98" s="123"/>
      <c r="GH98" s="123"/>
      <c r="GI98" s="123"/>
      <c r="GJ98" s="123"/>
      <c r="GK98" s="123"/>
      <c r="GL98" s="123"/>
      <c r="GM98" s="123"/>
      <c r="GN98" s="123"/>
      <c r="GO98" s="123"/>
      <c r="GP98" s="123"/>
      <c r="GQ98" s="123"/>
      <c r="GR98" s="123"/>
      <c r="GS98" s="123"/>
      <c r="GT98" s="123"/>
      <c r="GU98" s="123"/>
      <c r="GV98" s="123"/>
      <c r="GW98" s="123"/>
      <c r="GX98" s="123"/>
      <c r="GY98" s="123"/>
      <c r="GZ98" s="123"/>
      <c r="HA98" s="123"/>
      <c r="HB98" s="123"/>
      <c r="HC98" s="123"/>
      <c r="HD98" s="123"/>
      <c r="HE98" s="123"/>
      <c r="HF98" s="123"/>
      <c r="HG98" s="123"/>
      <c r="HH98" s="123"/>
      <c r="HI98" s="123"/>
      <c r="HJ98" s="123"/>
      <c r="HK98" s="123"/>
      <c r="HL98" s="123"/>
      <c r="HM98" s="123"/>
      <c r="HN98" s="123"/>
      <c r="HO98" s="123"/>
      <c r="HP98" s="123"/>
      <c r="HQ98" s="123"/>
      <c r="HR98" s="123"/>
      <c r="HS98" s="123"/>
      <c r="HT98" s="123"/>
      <c r="HU98" s="123"/>
      <c r="HV98" s="123"/>
      <c r="HW98" s="123"/>
      <c r="HX98" s="123"/>
      <c r="HY98" s="123"/>
      <c r="HZ98" s="123"/>
      <c r="IA98" s="123"/>
      <c r="IB98" s="123"/>
      <c r="IC98" s="123"/>
      <c r="ID98" s="123"/>
      <c r="IE98" s="123"/>
      <c r="IF98" s="123"/>
      <c r="IG98" s="123"/>
      <c r="IH98" s="123"/>
      <c r="II98" s="123"/>
      <c r="IJ98" s="123"/>
      <c r="IK98" s="123"/>
      <c r="IL98" s="123"/>
      <c r="IM98" s="123"/>
      <c r="IN98" s="123"/>
      <c r="IO98" s="123"/>
      <c r="IP98" s="123"/>
      <c r="IQ98" s="123"/>
      <c r="IR98" s="123"/>
      <c r="IS98" s="123"/>
      <c r="IT98" s="123"/>
      <c r="IU98" s="123"/>
    </row>
    <row r="99" spans="1:255" s="124" customFormat="1" ht="12" customHeight="1" x14ac:dyDescent="0.25">
      <c r="A99" s="118"/>
      <c r="B99" s="119" t="s">
        <v>141</v>
      </c>
      <c r="C99" s="120" t="s">
        <v>76</v>
      </c>
      <c r="D99" s="120">
        <v>2</v>
      </c>
      <c r="E99" s="120" t="s">
        <v>115</v>
      </c>
      <c r="F99" s="121">
        <v>13091.6</v>
      </c>
      <c r="G99" s="122">
        <f t="shared" si="7"/>
        <v>26183.200000000001</v>
      </c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T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  <c r="FS99" s="123"/>
      <c r="FT99" s="123"/>
      <c r="FU99" s="123"/>
      <c r="FV99" s="123"/>
      <c r="FW99" s="123"/>
      <c r="FX99" s="123"/>
      <c r="FY99" s="123"/>
      <c r="FZ99" s="123"/>
      <c r="GA99" s="123"/>
      <c r="GB99" s="123"/>
      <c r="GC99" s="123"/>
      <c r="GD99" s="123"/>
      <c r="GE99" s="123"/>
      <c r="GF99" s="123"/>
      <c r="GG99" s="123"/>
      <c r="GH99" s="123"/>
      <c r="GI99" s="123"/>
      <c r="GJ99" s="123"/>
      <c r="GK99" s="123"/>
      <c r="GL99" s="123"/>
      <c r="GM99" s="123"/>
      <c r="GN99" s="123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3"/>
      <c r="HF99" s="123"/>
      <c r="HG99" s="123"/>
      <c r="HH99" s="123"/>
      <c r="HI99" s="123"/>
      <c r="HJ99" s="123"/>
      <c r="HK99" s="123"/>
      <c r="HL99" s="123"/>
      <c r="HM99" s="123"/>
      <c r="HN99" s="123"/>
      <c r="HO99" s="123"/>
      <c r="HP99" s="123"/>
      <c r="HQ99" s="123"/>
      <c r="HR99" s="123"/>
      <c r="HS99" s="123"/>
      <c r="HT99" s="123"/>
      <c r="HU99" s="123"/>
      <c r="HV99" s="123"/>
      <c r="HW99" s="123"/>
      <c r="HX99" s="123"/>
      <c r="HY99" s="123"/>
      <c r="HZ99" s="123"/>
      <c r="IA99" s="123"/>
      <c r="IB99" s="123"/>
      <c r="IC99" s="123"/>
      <c r="ID99" s="123"/>
      <c r="IE99" s="123"/>
      <c r="IF99" s="123"/>
      <c r="IG99" s="123"/>
      <c r="IH99" s="123"/>
      <c r="II99" s="123"/>
      <c r="IJ99" s="123"/>
      <c r="IK99" s="123"/>
      <c r="IL99" s="123"/>
      <c r="IM99" s="123"/>
      <c r="IN99" s="123"/>
      <c r="IO99" s="123"/>
      <c r="IP99" s="123"/>
      <c r="IQ99" s="123"/>
      <c r="IR99" s="123"/>
      <c r="IS99" s="123"/>
      <c r="IT99" s="123"/>
      <c r="IU99" s="123"/>
    </row>
    <row r="100" spans="1:255" s="124" customFormat="1" ht="12" customHeight="1" x14ac:dyDescent="0.25">
      <c r="A100" s="118"/>
      <c r="B100" s="119" t="s">
        <v>141</v>
      </c>
      <c r="C100" s="120" t="s">
        <v>76</v>
      </c>
      <c r="D100" s="120">
        <v>2</v>
      </c>
      <c r="E100" s="120" t="s">
        <v>94</v>
      </c>
      <c r="F100" s="121">
        <v>13091.6</v>
      </c>
      <c r="G100" s="122">
        <f t="shared" si="7"/>
        <v>26183.200000000001</v>
      </c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T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  <c r="FS100" s="123"/>
      <c r="FT100" s="123"/>
      <c r="FU100" s="123"/>
      <c r="FV100" s="123"/>
      <c r="FW100" s="123"/>
      <c r="FX100" s="123"/>
      <c r="FY100" s="123"/>
      <c r="FZ100" s="123"/>
      <c r="GA100" s="123"/>
      <c r="GB100" s="123"/>
      <c r="GC100" s="123"/>
      <c r="GD100" s="123"/>
      <c r="GE100" s="123"/>
      <c r="GF100" s="123"/>
      <c r="GG100" s="123"/>
      <c r="GH100" s="123"/>
      <c r="GI100" s="123"/>
      <c r="GJ100" s="123"/>
      <c r="GK100" s="123"/>
      <c r="GL100" s="123"/>
      <c r="GM100" s="123"/>
      <c r="GN100" s="123"/>
      <c r="GO100" s="123"/>
      <c r="GP100" s="123"/>
      <c r="GQ100" s="123"/>
      <c r="GR100" s="123"/>
      <c r="GS100" s="123"/>
      <c r="GT100" s="123"/>
      <c r="GU100" s="123"/>
      <c r="GV100" s="123"/>
      <c r="GW100" s="123"/>
      <c r="GX100" s="123"/>
      <c r="GY100" s="123"/>
      <c r="GZ100" s="123"/>
      <c r="HA100" s="123"/>
      <c r="HB100" s="123"/>
      <c r="HC100" s="123"/>
      <c r="HD100" s="123"/>
      <c r="HE100" s="123"/>
      <c r="HF100" s="123"/>
      <c r="HG100" s="123"/>
      <c r="HH100" s="123"/>
      <c r="HI100" s="123"/>
      <c r="HJ100" s="123"/>
      <c r="HK100" s="123"/>
      <c r="HL100" s="123"/>
      <c r="HM100" s="123"/>
      <c r="HN100" s="123"/>
      <c r="HO100" s="123"/>
      <c r="HP100" s="123"/>
      <c r="HQ100" s="123"/>
      <c r="HR100" s="123"/>
      <c r="HS100" s="123"/>
      <c r="HT100" s="123"/>
      <c r="HU100" s="123"/>
      <c r="HV100" s="123"/>
      <c r="HW100" s="123"/>
      <c r="HX100" s="123"/>
      <c r="HY100" s="123"/>
      <c r="HZ100" s="123"/>
      <c r="IA100" s="123"/>
      <c r="IB100" s="123"/>
      <c r="IC100" s="123"/>
      <c r="ID100" s="123"/>
      <c r="IE100" s="123"/>
      <c r="IF100" s="123"/>
      <c r="IG100" s="123"/>
      <c r="IH100" s="123"/>
      <c r="II100" s="123"/>
      <c r="IJ100" s="123"/>
      <c r="IK100" s="123"/>
      <c r="IL100" s="123"/>
      <c r="IM100" s="123"/>
      <c r="IN100" s="123"/>
      <c r="IO100" s="123"/>
      <c r="IP100" s="123"/>
      <c r="IQ100" s="123"/>
      <c r="IR100" s="123"/>
      <c r="IS100" s="123"/>
      <c r="IT100" s="123"/>
      <c r="IU100" s="123"/>
    </row>
    <row r="101" spans="1:255" s="124" customFormat="1" ht="12" customHeight="1" x14ac:dyDescent="0.25">
      <c r="A101" s="118"/>
      <c r="B101" s="119" t="s">
        <v>134</v>
      </c>
      <c r="C101" s="120" t="s">
        <v>76</v>
      </c>
      <c r="D101" s="120">
        <v>2</v>
      </c>
      <c r="E101" s="120" t="s">
        <v>136</v>
      </c>
      <c r="F101" s="121">
        <v>29959.8</v>
      </c>
      <c r="G101" s="122">
        <f t="shared" si="7"/>
        <v>59919.6</v>
      </c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T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  <c r="FS101" s="123"/>
      <c r="FT101" s="123"/>
      <c r="FU101" s="123"/>
      <c r="FV101" s="123"/>
      <c r="FW101" s="123"/>
      <c r="FX101" s="123"/>
      <c r="FY101" s="123"/>
      <c r="FZ101" s="123"/>
      <c r="GA101" s="123"/>
      <c r="GB101" s="123"/>
      <c r="GC101" s="123"/>
      <c r="GD101" s="123"/>
      <c r="GE101" s="123"/>
      <c r="GF101" s="123"/>
      <c r="GG101" s="123"/>
      <c r="GH101" s="123"/>
      <c r="GI101" s="123"/>
      <c r="GJ101" s="123"/>
      <c r="GK101" s="123"/>
      <c r="GL101" s="123"/>
      <c r="GM101" s="123"/>
      <c r="GN101" s="123"/>
      <c r="GO101" s="123"/>
      <c r="GP101" s="123"/>
      <c r="GQ101" s="123"/>
      <c r="GR101" s="123"/>
      <c r="GS101" s="123"/>
      <c r="GT101" s="123"/>
      <c r="GU101" s="123"/>
      <c r="GV101" s="123"/>
      <c r="GW101" s="123"/>
      <c r="GX101" s="123"/>
      <c r="GY101" s="123"/>
      <c r="GZ101" s="123"/>
      <c r="HA101" s="123"/>
      <c r="HB101" s="123"/>
      <c r="HC101" s="123"/>
      <c r="HD101" s="123"/>
      <c r="HE101" s="123"/>
      <c r="HF101" s="123"/>
      <c r="HG101" s="123"/>
      <c r="HH101" s="123"/>
      <c r="HI101" s="123"/>
      <c r="HJ101" s="123"/>
      <c r="HK101" s="123"/>
      <c r="HL101" s="123"/>
      <c r="HM101" s="123"/>
      <c r="HN101" s="123"/>
      <c r="HO101" s="123"/>
      <c r="HP101" s="123"/>
      <c r="HQ101" s="123"/>
      <c r="HR101" s="123"/>
      <c r="HS101" s="123"/>
      <c r="HT101" s="123"/>
      <c r="HU101" s="123"/>
      <c r="HV101" s="123"/>
      <c r="HW101" s="123"/>
      <c r="HX101" s="123"/>
      <c r="HY101" s="123"/>
      <c r="HZ101" s="123"/>
      <c r="IA101" s="123"/>
      <c r="IB101" s="123"/>
      <c r="IC101" s="123"/>
      <c r="ID101" s="123"/>
      <c r="IE101" s="123"/>
      <c r="IF101" s="123"/>
      <c r="IG101" s="123"/>
      <c r="IH101" s="123"/>
      <c r="II101" s="123"/>
      <c r="IJ101" s="123"/>
      <c r="IK101" s="123"/>
      <c r="IL101" s="123"/>
      <c r="IM101" s="123"/>
      <c r="IN101" s="123"/>
      <c r="IO101" s="123"/>
      <c r="IP101" s="123"/>
      <c r="IQ101" s="123"/>
      <c r="IR101" s="123"/>
      <c r="IS101" s="123"/>
      <c r="IT101" s="123"/>
      <c r="IU101" s="123"/>
    </row>
    <row r="102" spans="1:255" s="124" customFormat="1" ht="12" customHeight="1" x14ac:dyDescent="0.25">
      <c r="A102" s="118"/>
      <c r="B102" s="119" t="s">
        <v>131</v>
      </c>
      <c r="C102" s="120" t="s">
        <v>76</v>
      </c>
      <c r="D102" s="120">
        <v>3</v>
      </c>
      <c r="E102" s="120" t="s">
        <v>142</v>
      </c>
      <c r="F102" s="121">
        <v>16560</v>
      </c>
      <c r="G102" s="122">
        <f t="shared" si="7"/>
        <v>49680</v>
      </c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T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  <c r="FS102" s="123"/>
      <c r="FT102" s="123"/>
      <c r="FU102" s="123"/>
      <c r="FV102" s="123"/>
      <c r="FW102" s="123"/>
      <c r="FX102" s="123"/>
      <c r="FY102" s="123"/>
      <c r="FZ102" s="123"/>
      <c r="GA102" s="123"/>
      <c r="GB102" s="123"/>
      <c r="GC102" s="123"/>
      <c r="GD102" s="123"/>
      <c r="GE102" s="123"/>
      <c r="GF102" s="123"/>
      <c r="GG102" s="123"/>
      <c r="GH102" s="123"/>
      <c r="GI102" s="123"/>
      <c r="GJ102" s="123"/>
      <c r="GK102" s="123"/>
      <c r="GL102" s="123"/>
      <c r="GM102" s="123"/>
      <c r="GN102" s="123"/>
      <c r="GO102" s="123"/>
      <c r="GP102" s="123"/>
      <c r="GQ102" s="123"/>
      <c r="GR102" s="123"/>
      <c r="GS102" s="123"/>
      <c r="GT102" s="123"/>
      <c r="GU102" s="123"/>
      <c r="GV102" s="123"/>
      <c r="GW102" s="123"/>
      <c r="GX102" s="123"/>
      <c r="GY102" s="123"/>
      <c r="GZ102" s="123"/>
      <c r="HA102" s="123"/>
      <c r="HB102" s="123"/>
      <c r="HC102" s="123"/>
      <c r="HD102" s="123"/>
      <c r="HE102" s="123"/>
      <c r="HF102" s="123"/>
      <c r="HG102" s="123"/>
      <c r="HH102" s="123"/>
      <c r="HI102" s="123"/>
      <c r="HJ102" s="123"/>
      <c r="HK102" s="123"/>
      <c r="HL102" s="123"/>
      <c r="HM102" s="123"/>
      <c r="HN102" s="123"/>
      <c r="HO102" s="123"/>
      <c r="HP102" s="123"/>
      <c r="HQ102" s="123"/>
      <c r="HR102" s="123"/>
      <c r="HS102" s="123"/>
      <c r="HT102" s="123"/>
      <c r="HU102" s="123"/>
      <c r="HV102" s="123"/>
      <c r="HW102" s="123"/>
      <c r="HX102" s="123"/>
      <c r="HY102" s="123"/>
      <c r="HZ102" s="123"/>
      <c r="IA102" s="123"/>
      <c r="IB102" s="123"/>
      <c r="IC102" s="123"/>
      <c r="ID102" s="123"/>
      <c r="IE102" s="123"/>
      <c r="IF102" s="123"/>
      <c r="IG102" s="123"/>
      <c r="IH102" s="123"/>
      <c r="II102" s="123"/>
      <c r="IJ102" s="123"/>
      <c r="IK102" s="123"/>
      <c r="IL102" s="123"/>
      <c r="IM102" s="123"/>
      <c r="IN102" s="123"/>
      <c r="IO102" s="123"/>
      <c r="IP102" s="123"/>
      <c r="IQ102" s="123"/>
      <c r="IR102" s="123"/>
      <c r="IS102" s="123"/>
      <c r="IT102" s="123"/>
      <c r="IU102" s="123"/>
    </row>
    <row r="103" spans="1:255" ht="12.75" customHeight="1" x14ac:dyDescent="0.25">
      <c r="A103" s="5"/>
      <c r="B103" s="81" t="s">
        <v>31</v>
      </c>
      <c r="C103" s="82"/>
      <c r="D103" s="82"/>
      <c r="E103" s="82"/>
      <c r="F103" s="132"/>
      <c r="G103" s="133">
        <f>SUM(G58:G102)</f>
        <v>4608296</v>
      </c>
      <c r="IS103" s="1"/>
      <c r="IT103" s="1"/>
      <c r="IU103" s="1"/>
    </row>
    <row r="104" spans="1:255" s="1" customFormat="1" ht="12" customHeight="1" x14ac:dyDescent="0.25">
      <c r="A104" s="2"/>
      <c r="B104" s="73"/>
      <c r="C104" s="74"/>
      <c r="D104" s="74"/>
      <c r="E104" s="75"/>
      <c r="F104" s="76"/>
      <c r="G104" s="77"/>
    </row>
    <row r="105" spans="1:255" s="124" customFormat="1" ht="12" customHeight="1" x14ac:dyDescent="0.25">
      <c r="A105" s="118"/>
      <c r="B105" s="111" t="s">
        <v>32</v>
      </c>
      <c r="C105" s="112"/>
      <c r="D105" s="113"/>
      <c r="E105" s="113"/>
      <c r="F105" s="114"/>
      <c r="G105" s="115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U105" s="123"/>
      <c r="DV105" s="123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  <c r="EL105" s="123"/>
      <c r="EM105" s="123"/>
      <c r="EN105" s="123"/>
      <c r="EO105" s="123"/>
      <c r="EP105" s="123"/>
      <c r="EQ105" s="123"/>
      <c r="ER105" s="123"/>
      <c r="ES105" s="123"/>
      <c r="ET105" s="123"/>
      <c r="EU105" s="123"/>
      <c r="EV105" s="123"/>
      <c r="EW105" s="123"/>
      <c r="EX105" s="123"/>
      <c r="EY105" s="123"/>
      <c r="EZ105" s="123"/>
      <c r="FA105" s="123"/>
      <c r="FB105" s="123"/>
      <c r="FC105" s="123"/>
      <c r="FD105" s="123"/>
      <c r="FE105" s="123"/>
      <c r="FF105" s="123"/>
      <c r="FG105" s="123"/>
      <c r="FH105" s="123"/>
      <c r="FI105" s="123"/>
      <c r="FJ105" s="123"/>
      <c r="FK105" s="123"/>
      <c r="FL105" s="123"/>
      <c r="FM105" s="123"/>
      <c r="FN105" s="123"/>
      <c r="FO105" s="123"/>
      <c r="FP105" s="123"/>
      <c r="FQ105" s="123"/>
      <c r="FR105" s="123"/>
      <c r="FS105" s="123"/>
      <c r="FT105" s="123"/>
      <c r="FU105" s="123"/>
      <c r="FV105" s="123"/>
      <c r="FW105" s="123"/>
      <c r="FX105" s="123"/>
      <c r="FY105" s="123"/>
      <c r="FZ105" s="123"/>
      <c r="GA105" s="123"/>
      <c r="GB105" s="123"/>
      <c r="GC105" s="123"/>
      <c r="GD105" s="123"/>
      <c r="GE105" s="123"/>
      <c r="GF105" s="123"/>
      <c r="GG105" s="123"/>
      <c r="GH105" s="123"/>
      <c r="GI105" s="123"/>
      <c r="GJ105" s="123"/>
      <c r="GK105" s="123"/>
      <c r="GL105" s="123"/>
      <c r="GM105" s="123"/>
      <c r="GN105" s="123"/>
      <c r="GO105" s="123"/>
      <c r="GP105" s="123"/>
      <c r="GQ105" s="123"/>
      <c r="GR105" s="123"/>
      <c r="GS105" s="123"/>
      <c r="GT105" s="123"/>
      <c r="GU105" s="123"/>
      <c r="GV105" s="123"/>
      <c r="GW105" s="123"/>
      <c r="GX105" s="123"/>
      <c r="GY105" s="123"/>
      <c r="GZ105" s="123"/>
      <c r="HA105" s="123"/>
      <c r="HB105" s="123"/>
      <c r="HC105" s="123"/>
      <c r="HD105" s="123"/>
      <c r="HE105" s="123"/>
      <c r="HF105" s="123"/>
      <c r="HG105" s="123"/>
      <c r="HH105" s="123"/>
      <c r="HI105" s="123"/>
      <c r="HJ105" s="123"/>
      <c r="HK105" s="123"/>
      <c r="HL105" s="123"/>
      <c r="HM105" s="123"/>
      <c r="HN105" s="123"/>
      <c r="HO105" s="123"/>
      <c r="HP105" s="123"/>
      <c r="HQ105" s="123"/>
      <c r="HR105" s="123"/>
      <c r="HS105" s="123"/>
      <c r="HT105" s="123"/>
      <c r="HU105" s="123"/>
      <c r="HV105" s="123"/>
      <c r="HW105" s="123"/>
      <c r="HX105" s="123"/>
      <c r="HY105" s="123"/>
      <c r="HZ105" s="123"/>
      <c r="IA105" s="123"/>
      <c r="IB105" s="123"/>
      <c r="IC105" s="123"/>
      <c r="ID105" s="123"/>
      <c r="IE105" s="123"/>
      <c r="IF105" s="123"/>
      <c r="IG105" s="123"/>
      <c r="IH105" s="123"/>
      <c r="II105" s="123"/>
      <c r="IJ105" s="123"/>
      <c r="IK105" s="123"/>
      <c r="IL105" s="123"/>
      <c r="IM105" s="123"/>
      <c r="IN105" s="123"/>
      <c r="IO105" s="123"/>
      <c r="IP105" s="123"/>
      <c r="IQ105" s="123"/>
      <c r="IR105" s="123"/>
      <c r="IS105" s="123"/>
      <c r="IT105" s="123"/>
      <c r="IU105" s="123"/>
    </row>
    <row r="106" spans="1:255" s="124" customFormat="1" ht="24" customHeight="1" x14ac:dyDescent="0.25">
      <c r="A106" s="118"/>
      <c r="B106" s="134" t="s">
        <v>33</v>
      </c>
      <c r="C106" s="134" t="s">
        <v>29</v>
      </c>
      <c r="D106" s="134" t="s">
        <v>30</v>
      </c>
      <c r="E106" s="134" t="s">
        <v>17</v>
      </c>
      <c r="F106" s="134" t="s">
        <v>18</v>
      </c>
      <c r="G106" s="134" t="s">
        <v>19</v>
      </c>
      <c r="H106" s="123"/>
      <c r="I106" s="123"/>
      <c r="J106" s="123"/>
      <c r="K106" s="131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T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  <c r="FS106" s="123"/>
      <c r="FT106" s="123"/>
      <c r="FU106" s="123"/>
      <c r="FV106" s="123"/>
      <c r="FW106" s="123"/>
      <c r="FX106" s="123"/>
      <c r="FY106" s="123"/>
      <c r="FZ106" s="123"/>
      <c r="GA106" s="123"/>
      <c r="GB106" s="123"/>
      <c r="GC106" s="123"/>
      <c r="GD106" s="123"/>
      <c r="GE106" s="123"/>
      <c r="GF106" s="123"/>
      <c r="GG106" s="123"/>
      <c r="GH106" s="123"/>
      <c r="GI106" s="123"/>
      <c r="GJ106" s="123"/>
      <c r="GK106" s="123"/>
      <c r="GL106" s="123"/>
      <c r="GM106" s="123"/>
      <c r="GN106" s="123"/>
      <c r="GO106" s="123"/>
      <c r="GP106" s="123"/>
      <c r="GQ106" s="123"/>
      <c r="GR106" s="123"/>
      <c r="GS106" s="123"/>
      <c r="GT106" s="123"/>
      <c r="GU106" s="123"/>
      <c r="GV106" s="123"/>
      <c r="GW106" s="123"/>
      <c r="GX106" s="123"/>
      <c r="GY106" s="123"/>
      <c r="GZ106" s="123"/>
      <c r="HA106" s="123"/>
      <c r="HB106" s="123"/>
      <c r="HC106" s="123"/>
      <c r="HD106" s="123"/>
      <c r="HE106" s="123"/>
      <c r="HF106" s="123"/>
      <c r="HG106" s="123"/>
      <c r="HH106" s="123"/>
      <c r="HI106" s="123"/>
      <c r="HJ106" s="123"/>
      <c r="HK106" s="123"/>
      <c r="HL106" s="123"/>
      <c r="HM106" s="123"/>
      <c r="HN106" s="123"/>
      <c r="HO106" s="123"/>
      <c r="HP106" s="123"/>
      <c r="HQ106" s="123"/>
      <c r="HR106" s="123"/>
      <c r="HS106" s="123"/>
      <c r="HT106" s="123"/>
      <c r="HU106" s="123"/>
      <c r="HV106" s="123"/>
      <c r="HW106" s="123"/>
      <c r="HX106" s="123"/>
      <c r="HY106" s="123"/>
      <c r="HZ106" s="123"/>
      <c r="IA106" s="123"/>
      <c r="IB106" s="123"/>
      <c r="IC106" s="123"/>
      <c r="ID106" s="123"/>
      <c r="IE106" s="123"/>
      <c r="IF106" s="123"/>
      <c r="IG106" s="123"/>
      <c r="IH106" s="123"/>
      <c r="II106" s="123"/>
      <c r="IJ106" s="123"/>
      <c r="IK106" s="123"/>
      <c r="IL106" s="123"/>
      <c r="IM106" s="123"/>
      <c r="IN106" s="123"/>
      <c r="IO106" s="123"/>
      <c r="IP106" s="123"/>
      <c r="IQ106" s="123"/>
      <c r="IR106" s="123"/>
      <c r="IS106" s="123"/>
      <c r="IT106" s="123"/>
      <c r="IU106" s="123"/>
    </row>
    <row r="107" spans="1:255" s="124" customFormat="1" ht="12" customHeight="1" x14ac:dyDescent="0.25">
      <c r="A107" s="118"/>
      <c r="B107" s="119"/>
      <c r="C107" s="120"/>
      <c r="D107" s="120"/>
      <c r="E107" s="120"/>
      <c r="F107" s="121"/>
      <c r="G107" s="122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U107" s="123"/>
      <c r="DV107" s="123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  <c r="EL107" s="123"/>
      <c r="EM107" s="123"/>
      <c r="EN107" s="123"/>
      <c r="EO107" s="123"/>
      <c r="EP107" s="123"/>
      <c r="EQ107" s="123"/>
      <c r="ER107" s="123"/>
      <c r="ES107" s="123"/>
      <c r="ET107" s="123"/>
      <c r="EU107" s="123"/>
      <c r="EV107" s="123"/>
      <c r="EW107" s="123"/>
      <c r="EX107" s="123"/>
      <c r="EY107" s="123"/>
      <c r="EZ107" s="123"/>
      <c r="FA107" s="123"/>
      <c r="FB107" s="123"/>
      <c r="FC107" s="123"/>
      <c r="FD107" s="123"/>
      <c r="FE107" s="123"/>
      <c r="FF107" s="123"/>
      <c r="FG107" s="123"/>
      <c r="FH107" s="123"/>
      <c r="FI107" s="123"/>
      <c r="FJ107" s="123"/>
      <c r="FK107" s="123"/>
      <c r="FL107" s="123"/>
      <c r="FM107" s="123"/>
      <c r="FN107" s="123"/>
      <c r="FO107" s="123"/>
      <c r="FP107" s="123"/>
      <c r="FQ107" s="123"/>
      <c r="FR107" s="123"/>
      <c r="FS107" s="123"/>
      <c r="FT107" s="123"/>
      <c r="FU107" s="123"/>
      <c r="FV107" s="123"/>
      <c r="FW107" s="123"/>
      <c r="FX107" s="123"/>
      <c r="FY107" s="123"/>
      <c r="FZ107" s="123"/>
      <c r="GA107" s="123"/>
      <c r="GB107" s="123"/>
      <c r="GC107" s="123"/>
      <c r="GD107" s="123"/>
      <c r="GE107" s="123"/>
      <c r="GF107" s="123"/>
      <c r="GG107" s="123"/>
      <c r="GH107" s="123"/>
      <c r="GI107" s="123"/>
      <c r="GJ107" s="123"/>
      <c r="GK107" s="123"/>
      <c r="GL107" s="123"/>
      <c r="GM107" s="123"/>
      <c r="GN107" s="123"/>
      <c r="GO107" s="123"/>
      <c r="GP107" s="123"/>
      <c r="GQ107" s="123"/>
      <c r="GR107" s="123"/>
      <c r="GS107" s="123"/>
      <c r="GT107" s="123"/>
      <c r="GU107" s="123"/>
      <c r="GV107" s="123"/>
      <c r="GW107" s="123"/>
      <c r="GX107" s="123"/>
      <c r="GY107" s="123"/>
      <c r="GZ107" s="123"/>
      <c r="HA107" s="123"/>
      <c r="HB107" s="123"/>
      <c r="HC107" s="123"/>
      <c r="HD107" s="123"/>
      <c r="HE107" s="123"/>
      <c r="HF107" s="123"/>
      <c r="HG107" s="123"/>
      <c r="HH107" s="123"/>
      <c r="HI107" s="123"/>
      <c r="HJ107" s="123"/>
      <c r="HK107" s="123"/>
      <c r="HL107" s="123"/>
      <c r="HM107" s="123"/>
      <c r="HN107" s="123"/>
      <c r="HO107" s="123"/>
      <c r="HP107" s="123"/>
      <c r="HQ107" s="123"/>
      <c r="HR107" s="123"/>
      <c r="HS107" s="123"/>
      <c r="HT107" s="123"/>
      <c r="HU107" s="123"/>
      <c r="HV107" s="123"/>
      <c r="HW107" s="123"/>
      <c r="HX107" s="123"/>
      <c r="HY107" s="123"/>
      <c r="HZ107" s="123"/>
      <c r="IA107" s="123"/>
      <c r="IB107" s="123"/>
      <c r="IC107" s="123"/>
      <c r="ID107" s="123"/>
      <c r="IE107" s="123"/>
      <c r="IF107" s="123"/>
      <c r="IG107" s="123"/>
      <c r="IH107" s="123"/>
      <c r="II107" s="123"/>
      <c r="IJ107" s="123"/>
      <c r="IK107" s="123"/>
      <c r="IL107" s="123"/>
      <c r="IM107" s="123"/>
      <c r="IN107" s="123"/>
      <c r="IO107" s="123"/>
      <c r="IP107" s="123"/>
      <c r="IQ107" s="123"/>
      <c r="IR107" s="123"/>
      <c r="IS107" s="123"/>
      <c r="IT107" s="123"/>
      <c r="IU107" s="123"/>
    </row>
    <row r="108" spans="1:255" ht="12.75" customHeight="1" x14ac:dyDescent="0.25">
      <c r="A108" s="5"/>
      <c r="B108" s="81" t="s">
        <v>34</v>
      </c>
      <c r="C108" s="82"/>
      <c r="D108" s="82"/>
      <c r="E108" s="82"/>
      <c r="F108" s="132"/>
      <c r="G108" s="133">
        <f>+G107</f>
        <v>0</v>
      </c>
      <c r="IS108" s="1"/>
      <c r="IT108" s="1"/>
      <c r="IU108" s="1"/>
    </row>
    <row r="109" spans="1:255" s="1" customFormat="1" ht="12" customHeight="1" x14ac:dyDescent="0.25">
      <c r="A109" s="2"/>
      <c r="B109" s="29"/>
      <c r="C109" s="29"/>
      <c r="D109" s="29"/>
      <c r="E109" s="29"/>
      <c r="F109" s="30"/>
      <c r="G109" s="68"/>
    </row>
    <row r="110" spans="1:255" s="1" customFormat="1" ht="12" customHeight="1" x14ac:dyDescent="0.25">
      <c r="A110" s="26"/>
      <c r="B110" s="31" t="s">
        <v>35</v>
      </c>
      <c r="C110" s="32"/>
      <c r="D110" s="32"/>
      <c r="E110" s="32"/>
      <c r="F110" s="32"/>
      <c r="G110" s="33">
        <f>G30+G35+G54+G103+G108</f>
        <v>7458296</v>
      </c>
    </row>
    <row r="111" spans="1:255" s="1" customFormat="1" ht="12" customHeight="1" x14ac:dyDescent="0.25">
      <c r="A111" s="26"/>
      <c r="B111" s="34" t="s">
        <v>36</v>
      </c>
      <c r="C111" s="20"/>
      <c r="D111" s="20"/>
      <c r="E111" s="20"/>
      <c r="F111" s="20"/>
      <c r="G111" s="35">
        <f>G110*0.05</f>
        <v>372914.80000000005</v>
      </c>
    </row>
    <row r="112" spans="1:255" s="1" customFormat="1" ht="12" customHeight="1" x14ac:dyDescent="0.25">
      <c r="A112" s="26"/>
      <c r="B112" s="36" t="s">
        <v>37</v>
      </c>
      <c r="C112" s="19"/>
      <c r="D112" s="19"/>
      <c r="E112" s="19"/>
      <c r="F112" s="19"/>
      <c r="G112" s="37">
        <f>G111+G110</f>
        <v>7831210.7999999998</v>
      </c>
    </row>
    <row r="113" spans="1:7" s="1" customFormat="1" ht="12" customHeight="1" x14ac:dyDescent="0.25">
      <c r="A113" s="26"/>
      <c r="B113" s="34" t="s">
        <v>38</v>
      </c>
      <c r="C113" s="20"/>
      <c r="D113" s="20"/>
      <c r="E113" s="20"/>
      <c r="F113" s="20"/>
      <c r="G113" s="35">
        <f>G12</f>
        <v>13500000</v>
      </c>
    </row>
    <row r="114" spans="1:7" s="1" customFormat="1" ht="12" customHeight="1" x14ac:dyDescent="0.25">
      <c r="A114" s="26"/>
      <c r="B114" s="38" t="s">
        <v>39</v>
      </c>
      <c r="C114" s="39"/>
      <c r="D114" s="39"/>
      <c r="E114" s="39"/>
      <c r="F114" s="39"/>
      <c r="G114" s="135">
        <f>G113-G112</f>
        <v>5668789.2000000002</v>
      </c>
    </row>
    <row r="115" spans="1:7" s="1" customFormat="1" ht="12" customHeight="1" x14ac:dyDescent="0.25">
      <c r="A115" s="26"/>
      <c r="B115" s="27" t="s">
        <v>40</v>
      </c>
      <c r="C115" s="28"/>
      <c r="D115" s="28"/>
      <c r="E115" s="28"/>
      <c r="F115" s="28"/>
      <c r="G115" s="69"/>
    </row>
    <row r="116" spans="1:7" s="1" customFormat="1" ht="12.75" customHeight="1" thickBot="1" x14ac:dyDescent="0.3">
      <c r="A116" s="26"/>
      <c r="B116" s="40"/>
      <c r="C116" s="28"/>
      <c r="D116" s="28"/>
      <c r="E116" s="28"/>
      <c r="F116" s="28"/>
      <c r="G116" s="69"/>
    </row>
    <row r="117" spans="1:7" s="1" customFormat="1" ht="12" customHeight="1" x14ac:dyDescent="0.25">
      <c r="A117" s="26"/>
      <c r="B117" s="51" t="s">
        <v>41</v>
      </c>
      <c r="C117" s="52"/>
      <c r="D117" s="52"/>
      <c r="E117" s="52"/>
      <c r="F117" s="53"/>
      <c r="G117" s="69"/>
    </row>
    <row r="118" spans="1:7" s="1" customFormat="1" ht="12" customHeight="1" x14ac:dyDescent="0.25">
      <c r="A118" s="26"/>
      <c r="B118" s="54" t="s">
        <v>42</v>
      </c>
      <c r="C118" s="25"/>
      <c r="D118" s="25"/>
      <c r="E118" s="25"/>
      <c r="F118" s="55"/>
      <c r="G118" s="69"/>
    </row>
    <row r="119" spans="1:7" s="1" customFormat="1" ht="12" customHeight="1" x14ac:dyDescent="0.25">
      <c r="A119" s="26"/>
      <c r="B119" s="54" t="s">
        <v>43</v>
      </c>
      <c r="C119" s="25"/>
      <c r="D119" s="25"/>
      <c r="E119" s="25"/>
      <c r="F119" s="55"/>
      <c r="G119" s="69"/>
    </row>
    <row r="120" spans="1:7" s="1" customFormat="1" ht="12" customHeight="1" x14ac:dyDescent="0.25">
      <c r="A120" s="26"/>
      <c r="B120" s="54" t="s">
        <v>44</v>
      </c>
      <c r="C120" s="25"/>
      <c r="D120" s="25"/>
      <c r="E120" s="25"/>
      <c r="F120" s="55"/>
      <c r="G120" s="69"/>
    </row>
    <row r="121" spans="1:7" s="1" customFormat="1" ht="12" customHeight="1" x14ac:dyDescent="0.25">
      <c r="A121" s="26"/>
      <c r="B121" s="54" t="s">
        <v>45</v>
      </c>
      <c r="C121" s="25"/>
      <c r="D121" s="25"/>
      <c r="E121" s="25"/>
      <c r="F121" s="55"/>
      <c r="G121" s="69"/>
    </row>
    <row r="122" spans="1:7" s="1" customFormat="1" ht="12" customHeight="1" x14ac:dyDescent="0.25">
      <c r="A122" s="26"/>
      <c r="B122" s="54" t="s">
        <v>46</v>
      </c>
      <c r="C122" s="25"/>
      <c r="D122" s="25"/>
      <c r="E122" s="25"/>
      <c r="F122" s="55"/>
      <c r="G122" s="69"/>
    </row>
    <row r="123" spans="1:7" s="1" customFormat="1" ht="12.75" customHeight="1" thickBot="1" x14ac:dyDescent="0.3">
      <c r="A123" s="26"/>
      <c r="B123" s="56" t="s">
        <v>47</v>
      </c>
      <c r="C123" s="57"/>
      <c r="D123" s="57"/>
      <c r="E123" s="57"/>
      <c r="F123" s="58"/>
      <c r="G123" s="69"/>
    </row>
    <row r="124" spans="1:7" s="1" customFormat="1" ht="12.75" customHeight="1" x14ac:dyDescent="0.25">
      <c r="A124" s="26"/>
      <c r="B124" s="49"/>
      <c r="C124" s="25"/>
      <c r="D124" s="25"/>
      <c r="E124" s="25"/>
      <c r="F124" s="25"/>
      <c r="G124" s="69"/>
    </row>
    <row r="125" spans="1:7" s="1" customFormat="1" ht="15" customHeight="1" thickBot="1" x14ac:dyDescent="0.3">
      <c r="A125" s="26"/>
      <c r="B125" s="85" t="s">
        <v>48</v>
      </c>
      <c r="C125" s="86"/>
      <c r="D125" s="48"/>
      <c r="E125" s="21"/>
      <c r="F125" s="21"/>
      <c r="G125" s="69"/>
    </row>
    <row r="126" spans="1:7" s="1" customFormat="1" ht="12" customHeight="1" x14ac:dyDescent="0.25">
      <c r="A126" s="26"/>
      <c r="B126" s="42" t="s">
        <v>33</v>
      </c>
      <c r="C126" s="79" t="s">
        <v>49</v>
      </c>
      <c r="D126" s="80" t="s">
        <v>50</v>
      </c>
      <c r="E126" s="21"/>
      <c r="F126" s="21"/>
      <c r="G126" s="69"/>
    </row>
    <row r="127" spans="1:7" s="1" customFormat="1" ht="12" customHeight="1" x14ac:dyDescent="0.25">
      <c r="A127" s="26"/>
      <c r="B127" s="43" t="s">
        <v>51</v>
      </c>
      <c r="C127" s="22">
        <f>G30</f>
        <v>2145000</v>
      </c>
      <c r="D127" s="44">
        <f>(C127/C133)</f>
        <v>0.27390400472938364</v>
      </c>
      <c r="E127" s="21"/>
      <c r="F127" s="21"/>
      <c r="G127" s="69"/>
    </row>
    <row r="128" spans="1:7" s="1" customFormat="1" ht="12" customHeight="1" x14ac:dyDescent="0.25">
      <c r="A128" s="26"/>
      <c r="B128" s="43" t="s">
        <v>52</v>
      </c>
      <c r="C128" s="22">
        <f>G35</f>
        <v>150000</v>
      </c>
      <c r="D128" s="44">
        <v>0</v>
      </c>
      <c r="E128" s="21"/>
      <c r="F128" s="21"/>
      <c r="G128" s="69"/>
    </row>
    <row r="129" spans="1:7" s="1" customFormat="1" ht="12" customHeight="1" x14ac:dyDescent="0.25">
      <c r="A129" s="26"/>
      <c r="B129" s="43" t="s">
        <v>53</v>
      </c>
      <c r="C129" s="22">
        <f>G54</f>
        <v>555000</v>
      </c>
      <c r="D129" s="44">
        <f>(C129/C133)</f>
        <v>7.0870266957952399E-2</v>
      </c>
      <c r="E129" s="21"/>
      <c r="F129" s="21"/>
      <c r="G129" s="69"/>
    </row>
    <row r="130" spans="1:7" s="1" customFormat="1" ht="12" customHeight="1" x14ac:dyDescent="0.25">
      <c r="A130" s="26"/>
      <c r="B130" s="43" t="s">
        <v>28</v>
      </c>
      <c r="C130" s="22">
        <f>G103</f>
        <v>4608296</v>
      </c>
      <c r="D130" s="44">
        <f>(C130/C133)</f>
        <v>0.58845255448876443</v>
      </c>
      <c r="E130" s="21"/>
      <c r="F130" s="21"/>
      <c r="G130" s="69"/>
    </row>
    <row r="131" spans="1:7" s="1" customFormat="1" ht="12" customHeight="1" x14ac:dyDescent="0.25">
      <c r="A131" s="26"/>
      <c r="B131" s="43" t="s">
        <v>54</v>
      </c>
      <c r="C131" s="23">
        <f>G108</f>
        <v>0</v>
      </c>
      <c r="D131" s="44">
        <f>(C131/C133)</f>
        <v>0</v>
      </c>
      <c r="E131" s="24"/>
      <c r="F131" s="24"/>
      <c r="G131" s="69"/>
    </row>
    <row r="132" spans="1:7" s="1" customFormat="1" ht="12" customHeight="1" x14ac:dyDescent="0.25">
      <c r="A132" s="26"/>
      <c r="B132" s="43" t="s">
        <v>55</v>
      </c>
      <c r="C132" s="23">
        <f>G111</f>
        <v>372914.80000000005</v>
      </c>
      <c r="D132" s="44">
        <f>(C132/C133)</f>
        <v>4.7619047619047623E-2</v>
      </c>
      <c r="E132" s="24"/>
      <c r="F132" s="24"/>
      <c r="G132" s="69"/>
    </row>
    <row r="133" spans="1:7" s="1" customFormat="1" ht="12.75" customHeight="1" thickBot="1" x14ac:dyDescent="0.3">
      <c r="A133" s="26"/>
      <c r="B133" s="45" t="s">
        <v>56</v>
      </c>
      <c r="C133" s="46">
        <f>SUM(C127:C132)</f>
        <v>7831210.7999999998</v>
      </c>
      <c r="D133" s="47">
        <f>SUM(D127:D132)</f>
        <v>0.9808458737951482</v>
      </c>
      <c r="E133" s="24"/>
      <c r="F133" s="24"/>
      <c r="G133" s="69"/>
    </row>
    <row r="134" spans="1:7" s="1" customFormat="1" ht="12" customHeight="1" x14ac:dyDescent="0.25">
      <c r="A134" s="26"/>
      <c r="B134" s="40"/>
      <c r="C134" s="28"/>
      <c r="D134" s="28"/>
      <c r="E134" s="28"/>
      <c r="F134" s="28"/>
      <c r="G134" s="69"/>
    </row>
    <row r="135" spans="1:7" s="1" customFormat="1" ht="12.75" customHeight="1" thickBot="1" x14ac:dyDescent="0.3">
      <c r="A135" s="26"/>
      <c r="B135" s="41"/>
      <c r="C135" s="28"/>
      <c r="D135" s="28"/>
      <c r="E135" s="28"/>
      <c r="F135" s="28"/>
      <c r="G135" s="69"/>
    </row>
    <row r="136" spans="1:7" s="1" customFormat="1" ht="12" customHeight="1" thickBot="1" x14ac:dyDescent="0.3">
      <c r="A136" s="26"/>
      <c r="B136" s="87" t="s">
        <v>89</v>
      </c>
      <c r="C136" s="88"/>
      <c r="D136" s="88"/>
      <c r="E136" s="89"/>
      <c r="F136" s="24"/>
      <c r="G136" s="69"/>
    </row>
    <row r="137" spans="1:7" s="1" customFormat="1" ht="12" customHeight="1" x14ac:dyDescent="0.25">
      <c r="A137" s="26"/>
      <c r="B137" s="60" t="s">
        <v>90</v>
      </c>
      <c r="C137" s="78">
        <v>15000</v>
      </c>
      <c r="D137" s="78">
        <v>17000</v>
      </c>
      <c r="E137" s="78">
        <v>19000</v>
      </c>
      <c r="F137" s="59"/>
      <c r="G137" s="70"/>
    </row>
    <row r="138" spans="1:7" s="1" customFormat="1" ht="12.75" customHeight="1" thickBot="1" x14ac:dyDescent="0.3">
      <c r="A138" s="26"/>
      <c r="B138" s="45" t="s">
        <v>91</v>
      </c>
      <c r="C138" s="46">
        <f>(G112/C137)</f>
        <v>522.08072000000004</v>
      </c>
      <c r="D138" s="46">
        <f>(G112/D137)</f>
        <v>460.65945882352941</v>
      </c>
      <c r="E138" s="61">
        <f>(G112/E137)</f>
        <v>412.16898947368418</v>
      </c>
      <c r="F138" s="59"/>
      <c r="G138" s="70"/>
    </row>
    <row r="139" spans="1:7" s="1" customFormat="1" ht="15.6" customHeight="1" x14ac:dyDescent="0.25">
      <c r="A139" s="26"/>
      <c r="B139" s="50" t="s">
        <v>57</v>
      </c>
      <c r="C139" s="25"/>
      <c r="D139" s="25"/>
      <c r="E139" s="25"/>
      <c r="F139" s="25"/>
      <c r="G139" s="71"/>
    </row>
  </sheetData>
  <mergeCells count="9">
    <mergeCell ref="B17:G17"/>
    <mergeCell ref="B125:C125"/>
    <mergeCell ref="B136:E13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3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2023-02-01T15:53:20Z</dcterms:modified>
</cp:coreProperties>
</file>