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Alfalfa Calam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12" i="1" l="1"/>
  <c r="G54" i="1" l="1"/>
  <c r="G52" i="1"/>
  <c r="G55" i="1" s="1"/>
  <c r="G50" i="1"/>
  <c r="G36" i="1"/>
  <c r="G37" i="1"/>
  <c r="G38" i="1"/>
  <c r="G39" i="1"/>
  <c r="G40" i="1"/>
  <c r="G41" i="1"/>
  <c r="G42" i="1"/>
  <c r="G43" i="1"/>
  <c r="G44" i="1"/>
  <c r="G35" i="1"/>
  <c r="G22" i="1"/>
  <c r="G23" i="1"/>
  <c r="G24" i="1"/>
  <c r="G25" i="1"/>
  <c r="G21" i="1"/>
  <c r="G26" i="1" l="1"/>
  <c r="D89" i="1"/>
  <c r="C81" i="1" l="1"/>
  <c r="C82" i="1"/>
  <c r="C79" i="1"/>
  <c r="C83" i="1"/>
  <c r="C80" i="1" l="1"/>
  <c r="G65" i="1"/>
  <c r="G62" i="1" l="1"/>
  <c r="G63" i="1" s="1"/>
  <c r="C84" i="1" s="1"/>
  <c r="G64" i="1" l="1"/>
  <c r="D90" i="1" s="1"/>
  <c r="C85" i="1"/>
  <c r="D79" i="1" s="1"/>
  <c r="C90" i="1" l="1"/>
  <c r="E90" i="1"/>
  <c r="G66" i="1"/>
  <c r="D84" i="1"/>
  <c r="D82" i="1"/>
  <c r="D83" i="1"/>
  <c r="D81" i="1"/>
  <c r="D85" i="1" l="1"/>
</calcChain>
</file>

<file path=xl/sharedStrings.xml><?xml version="1.0" encoding="utf-8"?>
<sst xmlns="http://schemas.openxmlformats.org/spreadsheetml/2006/main" count="150" uniqueCount="103">
  <si>
    <t>RUBRO O CULTIVO</t>
  </si>
  <si>
    <t xml:space="preserve">ALFALFA PRIMER Y SEGUNDO  AÑO </t>
  </si>
  <si>
    <t>RENDIMIENTO (Unidades/ha)</t>
  </si>
  <si>
    <t>VARIEDAD</t>
  </si>
  <si>
    <t>ALTA SIERRA ECO TIPO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</si>
  <si>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</si>
  <si>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</si>
  <si>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</si>
  <si>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</si>
  <si>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</si>
  <si>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</si>
  <si>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</si>
  <si>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</si>
  <si>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</si>
  <si>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</si>
  <si>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</si>
  <si>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</si>
  <si>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FECHA DE COSECHA</t>
  </si>
  <si>
    <t>Anual (4 cortes promedio)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</si>
  <si>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</si>
  <si>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</si>
  <si>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</si>
  <si>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</si>
  <si>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</si>
  <si>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</si>
  <si>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</si>
  <si>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</si>
  <si>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</si>
  <si>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</si>
  <si>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</si>
  <si>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</si>
  <si>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</si>
  <si>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>Agosto</t>
  </si>
  <si>
    <t>Siembra</t>
  </si>
  <si>
    <t>Septiembre</t>
  </si>
  <si>
    <t>Riego</t>
  </si>
  <si>
    <t>ANUAL</t>
  </si>
  <si>
    <t>Agua riego/celador</t>
  </si>
  <si>
    <t>Control Pulgón</t>
  </si>
  <si>
    <t>Subtotal Jornadas Hombre</t>
  </si>
  <si>
    <t>JORNADAS ANIMAL</t>
  </si>
  <si>
    <t xml:space="preserve"> </t>
  </si>
  <si>
    <t>Subtotal Jornadas Animal</t>
  </si>
  <si>
    <t>MAQUINARIA</t>
  </si>
  <si>
    <t>Aradura  (c/tractor)</t>
  </si>
  <si>
    <t>JM</t>
  </si>
  <si>
    <t xml:space="preserve">Mayo-Agosto </t>
  </si>
  <si>
    <t>Rastraje guano (c/tractor)</t>
  </si>
  <si>
    <t>Limpieza de rastrojos (Maquinaria Rastra Clavos)</t>
  </si>
  <si>
    <t>Nivelación (Niveladora)</t>
  </si>
  <si>
    <t>Aplicación de guano (Acoplado)</t>
  </si>
  <si>
    <t>Rayado (Maquinaria Rastra Clavos)</t>
  </si>
  <si>
    <t>Tapado (Maquinaria Riel)</t>
  </si>
  <si>
    <t>Corte (Segadora)</t>
  </si>
  <si>
    <t>Octubre</t>
  </si>
  <si>
    <t xml:space="preserve">Juntado </t>
  </si>
  <si>
    <t>Enfardado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</si>
  <si>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</si>
  <si>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</si>
  <si>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</si>
  <si>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</si>
  <si>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</si>
  <si>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</si>
  <si>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</si>
  <si>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</si>
  <si>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</si>
  <si>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>Guano</t>
  </si>
  <si>
    <t xml:space="preserve">Agosto-Septiembre </t>
  </si>
  <si>
    <t>INSECTICIDAS</t>
  </si>
  <si>
    <t>Insecticida</t>
  </si>
  <si>
    <t>LTS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</si>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</sst>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19" fillId="2" borderId="51" xfId="0" applyNumberFormat="1" applyFont="1" applyFill="1" applyBorder="1" applyAlignment="1">
      <alignment horizontal="left" vertical="center" wrapText="1"/>
    </xf>
    <xf numFmtId="49" fontId="19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3" fontId="4" fillId="9" borderId="6" xfId="0" applyNumberFormat="1" applyFont="1" applyFill="1" applyBorder="1" applyAlignment="1">
      <alignment horizontal="center" wrapText="1"/>
    </xf>
    <xf numFmtId="3" fontId="4" fillId="9" borderId="6" xfId="0" applyNumberFormat="1" applyFont="1" applyFill="1" applyBorder="1" applyAlignment="1">
      <alignment horizontal="right" wrapText="1"/>
    </xf>
    <xf numFmtId="3" fontId="4" fillId="9" borderId="5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1"/>
  <sheetViews>
    <sheetView showGridLines="0" tabSelected="1" workbookViewId="0">
      <selection activeCell="F52" sqref="F5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7" customWidth="1"/>
    <col min="8" max="248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3"/>
    </row>
    <row r="2" spans="1:7" ht="15" customHeight="1" x14ac:dyDescent="0.25">
      <c r="A2" s="2"/>
      <c r="B2" s="2"/>
      <c r="C2" s="2"/>
      <c r="D2" s="2"/>
      <c r="E2" s="2"/>
      <c r="F2" s="2"/>
      <c r="G2" s="103"/>
    </row>
    <row r="3" spans="1:7" ht="15" customHeight="1" x14ac:dyDescent="0.25">
      <c r="A3" s="2"/>
      <c r="B3" s="2"/>
      <c r="C3" s="2"/>
      <c r="D3" s="2"/>
      <c r="E3" s="2"/>
      <c r="F3" s="2"/>
      <c r="G3" s="103"/>
    </row>
    <row r="4" spans="1:7" ht="15" customHeight="1" x14ac:dyDescent="0.25">
      <c r="A4" s="2"/>
      <c r="B4" s="2"/>
      <c r="C4" s="2"/>
      <c r="D4" s="2"/>
      <c r="E4" s="2"/>
      <c r="F4" s="2"/>
      <c r="G4" s="103"/>
    </row>
    <row r="5" spans="1:7" ht="15" customHeight="1" x14ac:dyDescent="0.25">
      <c r="A5" s="2"/>
      <c r="B5" s="2"/>
      <c r="C5" s="2"/>
      <c r="D5" s="2"/>
      <c r="E5" s="2"/>
      <c r="F5" s="2"/>
      <c r="G5" s="103"/>
    </row>
    <row r="6" spans="1:7" ht="15" customHeight="1" x14ac:dyDescent="0.25">
      <c r="A6" s="2"/>
      <c r="B6" s="2"/>
      <c r="C6" s="2"/>
      <c r="D6" s="2"/>
      <c r="E6" s="2"/>
      <c r="F6" s="2"/>
      <c r="G6" s="103"/>
    </row>
    <row r="7" spans="1:7" ht="15" customHeight="1" x14ac:dyDescent="0.25">
      <c r="A7" s="2"/>
      <c r="B7" s="2"/>
      <c r="C7" s="2"/>
      <c r="D7" s="2"/>
      <c r="E7" s="2"/>
      <c r="F7" s="2"/>
      <c r="G7" s="103"/>
    </row>
    <row r="8" spans="1:7" ht="15" customHeight="1" x14ac:dyDescent="0.25">
      <c r="A8" s="2"/>
      <c r="B8" s="3"/>
      <c r="C8" s="4"/>
      <c r="D8" s="2"/>
      <c r="E8" s="4"/>
      <c r="F8" s="4"/>
      <c r="G8" s="104"/>
    </row>
    <row r="9" spans="1:7" ht="12" customHeight="1" x14ac:dyDescent="0.25">
      <c r="A9" s="5"/>
      <c r="B9" s="6" t="s">
        <v>0</v>
      </c>
      <c r="C9" s="141" t="s">
        <v>1</v>
      </c>
      <c r="D9" s="7"/>
      <c r="E9" s="149" t="s">
        <v>2</v>
      </c>
      <c r="F9" s="150"/>
      <c r="G9" s="138">
        <v>400</v>
      </c>
    </row>
    <row r="10" spans="1:7" ht="18" customHeight="1" x14ac:dyDescent="0.25">
      <c r="A10" s="5"/>
      <c r="B10" s="8" t="s">
        <v>3</v>
      </c>
      <c r="C10" s="142" t="s">
        <v>4</v>
      </c>
      <c r="D10" s="9"/>
      <c r="E10" s="151" t="s">
        <v>5</v>
      </c>
      <c r="F10" s="152"/>
      <c r="G10" s="11" t="s">
        <v>102</v>
      </c>
    </row>
    <row r="11" spans="1:7" ht="18" customHeight="1" x14ac:dyDescent="0.25">
      <c r="A11" s="5"/>
      <c r="B11" s="8" t="s">
        <v>6</v>
      </c>
      <c r="C11" s="143" t="s">
        <v>7</v>
      </c>
      <c r="D11" s="9"/>
      <c r="E11" s="151" t="s">
        <v>8</v>
      </c>
      <c r="F11" s="152"/>
      <c r="G11" s="105">
        <v>14000</v>
      </c>
    </row>
    <row r="12" spans="1:7" ht="11.25" customHeight="1" x14ac:dyDescent="0.25">
      <c r="A12" s="5"/>
      <c r="B12" s="8" t="s">
        <v>9</v>
      </c>
      <c r="C12" s="144" t="s">
        <v>10</v>
      </c>
      <c r="D12" s="9"/>
      <c r="E12" s="13" t="s">
        <v>11</v>
      </c>
      <c r="F12" s="14"/>
      <c r="G12" s="147">
        <f>G9*G11</f>
        <v>5600000</v>
      </c>
    </row>
    <row r="13" spans="1:7" ht="11.25" customHeight="1" x14ac:dyDescent="0.25">
      <c r="A13" s="5"/>
      <c r="B13" s="8" t="s">
        <v>12</v>
      </c>
      <c r="C13" s="142" t="s">
        <v>13</v>
      </c>
      <c r="D13" s="9"/>
      <c r="E13" s="151" t="s">
        <v>14</v>
      </c>
      <c r="F13" s="152"/>
      <c r="G13" s="11" t="s">
        <v>15</v>
      </c>
    </row>
    <row r="14" spans="1:7" ht="43.5" customHeight="1" x14ac:dyDescent="0.25">
      <c r="A14" s="5"/>
      <c r="B14" s="8" t="s">
        <v>16</v>
      </c>
      <c r="C14" s="144" t="s">
        <v>13</v>
      </c>
      <c r="D14" s="9"/>
      <c r="E14" s="151" t="s">
        <v>17</v>
      </c>
      <c r="F14" s="152"/>
      <c r="G14" s="11" t="s">
        <v>18</v>
      </c>
    </row>
    <row r="15" spans="1:7" ht="25.5" customHeight="1" x14ac:dyDescent="0.25">
      <c r="A15" s="5"/>
      <c r="B15" s="8" t="s">
        <v>19</v>
      </c>
      <c r="C15" s="145">
        <v>44742</v>
      </c>
      <c r="D15" s="9"/>
      <c r="E15" s="153" t="s">
        <v>20</v>
      </c>
      <c r="F15" s="154"/>
      <c r="G15" s="12" t="s">
        <v>21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06"/>
    </row>
    <row r="17" spans="1:7" ht="12" customHeight="1" x14ac:dyDescent="0.25">
      <c r="A17" s="19"/>
      <c r="B17" s="155" t="s">
        <v>22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20"/>
      <c r="C18" s="21"/>
      <c r="D18" s="21"/>
      <c r="E18" s="21"/>
      <c r="F18" s="22"/>
      <c r="G18" s="107"/>
    </row>
    <row r="19" spans="1:7" ht="12" customHeight="1" x14ac:dyDescent="0.25">
      <c r="A19" s="5"/>
      <c r="B19" s="23" t="s">
        <v>23</v>
      </c>
      <c r="C19" s="24"/>
      <c r="D19" s="25"/>
      <c r="E19" s="25"/>
      <c r="F19" s="25"/>
      <c r="G19" s="108"/>
    </row>
    <row r="20" spans="1:7" ht="24" customHeight="1" x14ac:dyDescent="0.25">
      <c r="A20" s="19"/>
      <c r="B20" s="26" t="s">
        <v>24</v>
      </c>
      <c r="C20" s="26" t="s">
        <v>25</v>
      </c>
      <c r="D20" s="26" t="s">
        <v>26</v>
      </c>
      <c r="E20" s="26" t="s">
        <v>27</v>
      </c>
      <c r="F20" s="26" t="s">
        <v>28</v>
      </c>
      <c r="G20" s="26" t="s">
        <v>29</v>
      </c>
    </row>
    <row r="21" spans="1:7" ht="12.75" customHeight="1" x14ac:dyDescent="0.25">
      <c r="A21" s="19"/>
      <c r="B21" s="10" t="s">
        <v>30</v>
      </c>
      <c r="C21" s="27" t="s">
        <v>31</v>
      </c>
      <c r="D21" s="95">
        <v>1</v>
      </c>
      <c r="E21" s="27" t="s">
        <v>32</v>
      </c>
      <c r="F21" s="162">
        <v>30000</v>
      </c>
      <c r="G21" s="129">
        <f>F21*D21</f>
        <v>30000</v>
      </c>
    </row>
    <row r="22" spans="1:7" ht="12.75" customHeight="1" x14ac:dyDescent="0.25">
      <c r="A22" s="19"/>
      <c r="B22" s="10" t="s">
        <v>33</v>
      </c>
      <c r="C22" s="27" t="s">
        <v>31</v>
      </c>
      <c r="D22" s="95">
        <v>1</v>
      </c>
      <c r="E22" s="27" t="s">
        <v>34</v>
      </c>
      <c r="F22" s="162">
        <v>30000</v>
      </c>
      <c r="G22" s="129">
        <f t="shared" ref="G22:G25" si="0">F22*D22</f>
        <v>30000</v>
      </c>
    </row>
    <row r="23" spans="1:7" ht="12.75" customHeight="1" x14ac:dyDescent="0.25">
      <c r="A23" s="19"/>
      <c r="B23" s="10" t="s">
        <v>35</v>
      </c>
      <c r="C23" s="27" t="s">
        <v>31</v>
      </c>
      <c r="D23" s="135">
        <v>4</v>
      </c>
      <c r="E23" s="27" t="s">
        <v>36</v>
      </c>
      <c r="F23" s="162">
        <v>30000</v>
      </c>
      <c r="G23" s="129">
        <f t="shared" si="0"/>
        <v>120000</v>
      </c>
    </row>
    <row r="24" spans="1:7" ht="12.75" customHeight="1" x14ac:dyDescent="0.25">
      <c r="A24" s="19"/>
      <c r="B24" s="10" t="s">
        <v>37</v>
      </c>
      <c r="C24" s="27" t="s">
        <v>31</v>
      </c>
      <c r="D24" s="95">
        <v>1</v>
      </c>
      <c r="E24" s="27" t="s">
        <v>36</v>
      </c>
      <c r="F24" s="162">
        <v>30000</v>
      </c>
      <c r="G24" s="129">
        <f t="shared" si="0"/>
        <v>30000</v>
      </c>
    </row>
    <row r="25" spans="1:7" ht="12.75" customHeight="1" x14ac:dyDescent="0.25">
      <c r="A25" s="19"/>
      <c r="B25" s="10" t="s">
        <v>38</v>
      </c>
      <c r="C25" s="27" t="s">
        <v>31</v>
      </c>
      <c r="D25" s="95">
        <v>2</v>
      </c>
      <c r="E25" s="27" t="s">
        <v>36</v>
      </c>
      <c r="F25" s="162">
        <v>30000</v>
      </c>
      <c r="G25" s="129">
        <f t="shared" si="0"/>
        <v>60000</v>
      </c>
    </row>
    <row r="26" spans="1:7" ht="12.75" customHeight="1" x14ac:dyDescent="0.25">
      <c r="A26" s="19"/>
      <c r="B26" s="28" t="s">
        <v>39</v>
      </c>
      <c r="C26" s="29"/>
      <c r="D26" s="29"/>
      <c r="E26" s="29"/>
      <c r="F26" s="30"/>
      <c r="G26" s="130">
        <f>G21+G22+G23+G24+G25</f>
        <v>270000</v>
      </c>
    </row>
    <row r="27" spans="1:7" ht="12" customHeight="1" x14ac:dyDescent="0.25">
      <c r="A27" s="2"/>
      <c r="B27" s="20"/>
      <c r="C27" s="22"/>
      <c r="D27" s="22"/>
      <c r="E27" s="22"/>
      <c r="F27" s="31"/>
      <c r="G27" s="109"/>
    </row>
    <row r="28" spans="1:7" ht="12" customHeight="1" x14ac:dyDescent="0.25">
      <c r="A28" s="5"/>
      <c r="B28" s="32" t="s">
        <v>40</v>
      </c>
      <c r="C28" s="33"/>
      <c r="D28" s="34"/>
      <c r="E28" s="34"/>
      <c r="F28" s="35"/>
      <c r="G28" s="110"/>
    </row>
    <row r="29" spans="1:7" ht="24" customHeight="1" x14ac:dyDescent="0.25">
      <c r="A29" s="5"/>
      <c r="B29" s="36" t="s">
        <v>24</v>
      </c>
      <c r="C29" s="37" t="s">
        <v>25</v>
      </c>
      <c r="D29" s="37" t="s">
        <v>26</v>
      </c>
      <c r="E29" s="36" t="s">
        <v>41</v>
      </c>
      <c r="F29" s="37" t="s">
        <v>28</v>
      </c>
      <c r="G29" s="36" t="s">
        <v>29</v>
      </c>
    </row>
    <row r="30" spans="1:7" ht="12" customHeight="1" x14ac:dyDescent="0.25">
      <c r="A30" s="5"/>
      <c r="B30" s="38"/>
      <c r="C30" s="38"/>
      <c r="D30" s="38"/>
      <c r="E30" s="38"/>
      <c r="F30" s="38"/>
      <c r="G30" s="38"/>
    </row>
    <row r="31" spans="1:7" ht="12" customHeight="1" x14ac:dyDescent="0.25">
      <c r="A31" s="5"/>
      <c r="B31" s="39" t="s">
        <v>42</v>
      </c>
      <c r="C31" s="40"/>
      <c r="D31" s="40"/>
      <c r="E31" s="40"/>
      <c r="F31" s="41"/>
      <c r="G31" s="132"/>
    </row>
    <row r="32" spans="1:7" ht="12" customHeight="1" x14ac:dyDescent="0.25">
      <c r="A32" s="2"/>
      <c r="B32" s="42"/>
      <c r="C32" s="43"/>
      <c r="D32" s="43"/>
      <c r="E32" s="43"/>
      <c r="F32" s="44"/>
      <c r="G32" s="111"/>
    </row>
    <row r="33" spans="1:7" ht="12" customHeight="1" x14ac:dyDescent="0.25">
      <c r="A33" s="5"/>
      <c r="B33" s="32" t="s">
        <v>43</v>
      </c>
      <c r="C33" s="33"/>
      <c r="D33" s="34"/>
      <c r="E33" s="34"/>
      <c r="F33" s="35"/>
      <c r="G33" s="110"/>
    </row>
    <row r="34" spans="1:7" ht="24" customHeight="1" x14ac:dyDescent="0.25">
      <c r="A34" s="5"/>
      <c r="B34" s="45" t="s">
        <v>24</v>
      </c>
      <c r="C34" s="45" t="s">
        <v>25</v>
      </c>
      <c r="D34" s="45" t="s">
        <v>26</v>
      </c>
      <c r="E34" s="45" t="s">
        <v>27</v>
      </c>
      <c r="F34" s="46" t="s">
        <v>28</v>
      </c>
      <c r="G34" s="45" t="s">
        <v>29</v>
      </c>
    </row>
    <row r="35" spans="1:7" ht="12.75" customHeight="1" x14ac:dyDescent="0.25">
      <c r="A35" s="19"/>
      <c r="B35" s="10" t="s">
        <v>44</v>
      </c>
      <c r="C35" s="27" t="s">
        <v>45</v>
      </c>
      <c r="D35" s="148">
        <v>0.25</v>
      </c>
      <c r="E35" s="12" t="s">
        <v>46</v>
      </c>
      <c r="F35" s="163">
        <v>240000</v>
      </c>
      <c r="G35" s="146">
        <f>F35*D35</f>
        <v>60000</v>
      </c>
    </row>
    <row r="36" spans="1:7" ht="12.75" customHeight="1" x14ac:dyDescent="0.25">
      <c r="A36" s="19"/>
      <c r="B36" s="10" t="s">
        <v>47</v>
      </c>
      <c r="C36" s="27" t="s">
        <v>45</v>
      </c>
      <c r="D36" s="148">
        <v>0.25</v>
      </c>
      <c r="E36" s="12" t="s">
        <v>46</v>
      </c>
      <c r="F36" s="163">
        <v>240000</v>
      </c>
      <c r="G36" s="146">
        <f t="shared" ref="G36:G44" si="1">F36*D36</f>
        <v>60000</v>
      </c>
    </row>
    <row r="37" spans="1:7" ht="12.75" customHeight="1" x14ac:dyDescent="0.25">
      <c r="A37" s="19"/>
      <c r="B37" s="10" t="s">
        <v>48</v>
      </c>
      <c r="C37" s="27" t="s">
        <v>45</v>
      </c>
      <c r="D37" s="148">
        <v>0.25</v>
      </c>
      <c r="E37" s="12" t="s">
        <v>46</v>
      </c>
      <c r="F37" s="163">
        <v>240000</v>
      </c>
      <c r="G37" s="146">
        <f t="shared" si="1"/>
        <v>60000</v>
      </c>
    </row>
    <row r="38" spans="1:7" ht="12.75" customHeight="1" x14ac:dyDescent="0.25">
      <c r="A38" s="19"/>
      <c r="B38" s="10" t="s">
        <v>49</v>
      </c>
      <c r="C38" s="27" t="s">
        <v>45</v>
      </c>
      <c r="D38" s="148">
        <v>0.25</v>
      </c>
      <c r="E38" s="12" t="s">
        <v>46</v>
      </c>
      <c r="F38" s="163">
        <v>240000</v>
      </c>
      <c r="G38" s="146">
        <f t="shared" si="1"/>
        <v>60000</v>
      </c>
    </row>
    <row r="39" spans="1:7" ht="12.75" customHeight="1" x14ac:dyDescent="0.25">
      <c r="A39" s="19"/>
      <c r="B39" s="10" t="s">
        <v>50</v>
      </c>
      <c r="C39" s="27" t="s">
        <v>45</v>
      </c>
      <c r="D39" s="148">
        <v>1</v>
      </c>
      <c r="E39" s="12" t="s">
        <v>46</v>
      </c>
      <c r="F39" s="163">
        <v>240000</v>
      </c>
      <c r="G39" s="146">
        <f t="shared" si="1"/>
        <v>240000</v>
      </c>
    </row>
    <row r="40" spans="1:7" ht="12.75" customHeight="1" x14ac:dyDescent="0.25">
      <c r="A40" s="19"/>
      <c r="B40" s="10" t="s">
        <v>51</v>
      </c>
      <c r="C40" s="27" t="s">
        <v>45</v>
      </c>
      <c r="D40" s="148">
        <v>0.25</v>
      </c>
      <c r="E40" s="12" t="s">
        <v>46</v>
      </c>
      <c r="F40" s="163">
        <v>240000</v>
      </c>
      <c r="G40" s="146">
        <f t="shared" si="1"/>
        <v>60000</v>
      </c>
    </row>
    <row r="41" spans="1:7" ht="12.75" customHeight="1" x14ac:dyDescent="0.25">
      <c r="A41" s="19"/>
      <c r="B41" s="10" t="s">
        <v>52</v>
      </c>
      <c r="C41" s="27" t="s">
        <v>45</v>
      </c>
      <c r="D41" s="148">
        <v>0.25</v>
      </c>
      <c r="E41" s="12" t="s">
        <v>46</v>
      </c>
      <c r="F41" s="163">
        <v>240000</v>
      </c>
      <c r="G41" s="146">
        <f t="shared" si="1"/>
        <v>60000</v>
      </c>
    </row>
    <row r="42" spans="1:7" ht="12.75" customHeight="1" x14ac:dyDescent="0.25">
      <c r="A42" s="19"/>
      <c r="B42" s="10" t="s">
        <v>53</v>
      </c>
      <c r="C42" s="27" t="s">
        <v>45</v>
      </c>
      <c r="D42" s="148">
        <v>0.3</v>
      </c>
      <c r="E42" s="12" t="s">
        <v>54</v>
      </c>
      <c r="F42" s="163">
        <v>240000</v>
      </c>
      <c r="G42" s="146">
        <f t="shared" si="1"/>
        <v>72000</v>
      </c>
    </row>
    <row r="43" spans="1:7" ht="12.75" customHeight="1" x14ac:dyDescent="0.25">
      <c r="A43" s="19"/>
      <c r="B43" s="10" t="s">
        <v>55</v>
      </c>
      <c r="C43" s="27" t="s">
        <v>45</v>
      </c>
      <c r="D43" s="148">
        <v>0.1</v>
      </c>
      <c r="E43" s="12" t="s">
        <v>54</v>
      </c>
      <c r="F43" s="163">
        <v>240000</v>
      </c>
      <c r="G43" s="146">
        <f t="shared" si="1"/>
        <v>24000</v>
      </c>
    </row>
    <row r="44" spans="1:7" ht="12.75" customHeight="1" x14ac:dyDescent="0.25">
      <c r="A44" s="19"/>
      <c r="B44" s="10" t="s">
        <v>56</v>
      </c>
      <c r="C44" s="27" t="s">
        <v>45</v>
      </c>
      <c r="D44" s="148">
        <v>0.3</v>
      </c>
      <c r="E44" s="12" t="s">
        <v>54</v>
      </c>
      <c r="F44" s="163">
        <v>240000</v>
      </c>
      <c r="G44" s="146">
        <f t="shared" si="1"/>
        <v>72000</v>
      </c>
    </row>
    <row r="45" spans="1:7" ht="12.75" customHeight="1" x14ac:dyDescent="0.25">
      <c r="A45" s="5"/>
      <c r="B45" s="47" t="s">
        <v>57</v>
      </c>
      <c r="C45" s="48"/>
      <c r="D45" s="48"/>
      <c r="E45" s="48"/>
      <c r="F45" s="48"/>
      <c r="G45" s="131">
        <f>SUM(G35:G44)</f>
        <v>768000</v>
      </c>
    </row>
    <row r="46" spans="1:7" ht="12" customHeight="1" x14ac:dyDescent="0.25">
      <c r="A46" s="2"/>
      <c r="B46" s="42"/>
      <c r="C46" s="43"/>
      <c r="D46" s="43"/>
      <c r="E46" s="43"/>
      <c r="F46" s="44"/>
      <c r="G46" s="111"/>
    </row>
    <row r="47" spans="1:7" ht="12" customHeight="1" x14ac:dyDescent="0.25">
      <c r="A47" s="5"/>
      <c r="B47" s="32" t="s">
        <v>58</v>
      </c>
      <c r="C47" s="33"/>
      <c r="D47" s="34"/>
      <c r="E47" s="34"/>
      <c r="F47" s="35"/>
      <c r="G47" s="110"/>
    </row>
    <row r="48" spans="1:7" ht="24" customHeight="1" x14ac:dyDescent="0.25">
      <c r="A48" s="5"/>
      <c r="B48" s="97" t="s">
        <v>59</v>
      </c>
      <c r="C48" s="97" t="s">
        <v>60</v>
      </c>
      <c r="D48" s="97" t="s">
        <v>61</v>
      </c>
      <c r="E48" s="97" t="s">
        <v>27</v>
      </c>
      <c r="F48" s="97" t="s">
        <v>28</v>
      </c>
      <c r="G48" s="112" t="s">
        <v>29</v>
      </c>
    </row>
    <row r="49" spans="1:7" ht="12.75" customHeight="1" x14ac:dyDescent="0.25">
      <c r="A49" s="59"/>
      <c r="B49" s="139" t="s">
        <v>62</v>
      </c>
      <c r="C49" s="101"/>
      <c r="D49" s="100"/>
      <c r="E49" s="101"/>
      <c r="F49" s="101"/>
      <c r="G49" s="100"/>
    </row>
    <row r="50" spans="1:7" ht="12.75" customHeight="1" x14ac:dyDescent="0.25">
      <c r="A50" s="59"/>
      <c r="B50" s="140" t="s">
        <v>63</v>
      </c>
      <c r="C50" s="96" t="s">
        <v>64</v>
      </c>
      <c r="D50" s="99">
        <v>70</v>
      </c>
      <c r="E50" s="96" t="s">
        <v>34</v>
      </c>
      <c r="F50" s="100">
        <v>25405.875</v>
      </c>
      <c r="G50" s="146">
        <f t="shared" ref="G50" si="2">F50*D50</f>
        <v>1778411.25</v>
      </c>
    </row>
    <row r="51" spans="1:7" ht="12.75" customHeight="1" x14ac:dyDescent="0.25">
      <c r="A51" s="59"/>
      <c r="B51" s="102" t="s">
        <v>65</v>
      </c>
      <c r="C51" s="98"/>
      <c r="D51" s="98"/>
      <c r="E51" s="98"/>
      <c r="F51" s="100"/>
      <c r="G51" s="100"/>
    </row>
    <row r="52" spans="1:7" ht="12.75" customHeight="1" x14ac:dyDescent="0.25">
      <c r="A52" s="59"/>
      <c r="B52" s="102" t="s">
        <v>66</v>
      </c>
      <c r="C52" s="96" t="s">
        <v>101</v>
      </c>
      <c r="D52" s="99">
        <v>18</v>
      </c>
      <c r="E52" s="96" t="s">
        <v>67</v>
      </c>
      <c r="F52" s="164">
        <v>80000</v>
      </c>
      <c r="G52" s="146">
        <f t="shared" ref="G52" si="3">F52*D52</f>
        <v>1440000</v>
      </c>
    </row>
    <row r="53" spans="1:7" ht="12.75" customHeight="1" x14ac:dyDescent="0.25">
      <c r="A53" s="59"/>
      <c r="B53" s="102" t="s">
        <v>68</v>
      </c>
      <c r="C53" s="96"/>
      <c r="D53" s="99"/>
      <c r="E53" s="96"/>
      <c r="F53" s="100"/>
      <c r="G53" s="100"/>
    </row>
    <row r="54" spans="1:7" ht="12.75" customHeight="1" x14ac:dyDescent="0.25">
      <c r="A54" s="59"/>
      <c r="B54" s="102" t="s">
        <v>69</v>
      </c>
      <c r="C54" s="98" t="s">
        <v>70</v>
      </c>
      <c r="D54" s="98">
        <v>2</v>
      </c>
      <c r="E54" s="98" t="s">
        <v>34</v>
      </c>
      <c r="F54" s="100">
        <v>51361.875</v>
      </c>
      <c r="G54" s="146">
        <f t="shared" ref="G54" si="4">F54*D54</f>
        <v>102723.75</v>
      </c>
    </row>
    <row r="55" spans="1:7" ht="13.5" customHeight="1" x14ac:dyDescent="0.25">
      <c r="A55" s="59"/>
      <c r="B55" s="125" t="s">
        <v>71</v>
      </c>
      <c r="C55" s="126"/>
      <c r="D55" s="126"/>
      <c r="E55" s="126"/>
      <c r="F55" s="127"/>
      <c r="G55" s="133">
        <f>G49+G51+G52+G53+G54</f>
        <v>1542723.75</v>
      </c>
    </row>
    <row r="56" spans="1:7" ht="12" customHeight="1" x14ac:dyDescent="0.25">
      <c r="A56" s="2"/>
      <c r="B56" s="120"/>
      <c r="C56" s="121"/>
      <c r="D56" s="121"/>
      <c r="E56" s="122"/>
      <c r="F56" s="123"/>
      <c r="G56" s="124"/>
    </row>
    <row r="57" spans="1:7" ht="12" customHeight="1" x14ac:dyDescent="0.25">
      <c r="A57" s="5"/>
      <c r="B57" s="32" t="s">
        <v>72</v>
      </c>
      <c r="C57" s="33"/>
      <c r="D57" s="34"/>
      <c r="E57" s="34"/>
      <c r="F57" s="35"/>
      <c r="G57" s="110"/>
    </row>
    <row r="58" spans="1:7" ht="24" customHeight="1" x14ac:dyDescent="0.25">
      <c r="A58" s="5"/>
      <c r="B58" s="119" t="s">
        <v>73</v>
      </c>
      <c r="C58" s="97" t="s">
        <v>60</v>
      </c>
      <c r="D58" s="97" t="s">
        <v>61</v>
      </c>
      <c r="E58" s="119" t="s">
        <v>27</v>
      </c>
      <c r="F58" s="97" t="s">
        <v>28</v>
      </c>
      <c r="G58" s="119" t="s">
        <v>29</v>
      </c>
    </row>
    <row r="59" spans="1:7" ht="16.5" customHeight="1" x14ac:dyDescent="0.25">
      <c r="A59" s="59"/>
      <c r="B59" s="38"/>
      <c r="C59" s="38"/>
      <c r="D59" s="38"/>
      <c r="E59" s="38"/>
      <c r="F59" s="38"/>
      <c r="G59" s="38"/>
    </row>
    <row r="60" spans="1:7" ht="13.5" customHeight="1" x14ac:dyDescent="0.25">
      <c r="A60" s="5"/>
      <c r="B60" s="49" t="s">
        <v>74</v>
      </c>
      <c r="C60" s="50"/>
      <c r="D60" s="50"/>
      <c r="E60" s="118"/>
      <c r="F60" s="51"/>
      <c r="G60" s="134"/>
    </row>
    <row r="61" spans="1:7" ht="12" customHeight="1" x14ac:dyDescent="0.25">
      <c r="A61" s="2"/>
      <c r="B61" s="62"/>
      <c r="C61" s="62"/>
      <c r="D61" s="62"/>
      <c r="E61" s="62"/>
      <c r="F61" s="63"/>
      <c r="G61" s="113"/>
    </row>
    <row r="62" spans="1:7" ht="12" customHeight="1" x14ac:dyDescent="0.25">
      <c r="A62" s="59"/>
      <c r="B62" s="64" t="s">
        <v>75</v>
      </c>
      <c r="C62" s="65"/>
      <c r="D62" s="65"/>
      <c r="E62" s="65"/>
      <c r="F62" s="65"/>
      <c r="G62" s="66">
        <f>G26+G31+G45+G55+G60</f>
        <v>2580723.75</v>
      </c>
    </row>
    <row r="63" spans="1:7" ht="12" customHeight="1" x14ac:dyDescent="0.25">
      <c r="A63" s="59"/>
      <c r="B63" s="67" t="s">
        <v>76</v>
      </c>
      <c r="C63" s="53"/>
      <c r="D63" s="53"/>
      <c r="E63" s="53"/>
      <c r="F63" s="53"/>
      <c r="G63" s="68">
        <f>G62*0.05</f>
        <v>129036.1875</v>
      </c>
    </row>
    <row r="64" spans="1:7" ht="12" customHeight="1" x14ac:dyDescent="0.25">
      <c r="A64" s="59"/>
      <c r="B64" s="69" t="s">
        <v>77</v>
      </c>
      <c r="C64" s="52"/>
      <c r="D64" s="52"/>
      <c r="E64" s="52"/>
      <c r="F64" s="52"/>
      <c r="G64" s="70">
        <f>G63+G62</f>
        <v>2709759.9375</v>
      </c>
    </row>
    <row r="65" spans="1:7" ht="12" customHeight="1" x14ac:dyDescent="0.25">
      <c r="A65" s="59"/>
      <c r="B65" s="67" t="s">
        <v>78</v>
      </c>
      <c r="C65" s="53"/>
      <c r="D65" s="53"/>
      <c r="E65" s="53"/>
      <c r="F65" s="53"/>
      <c r="G65" s="68">
        <f>G12</f>
        <v>5600000</v>
      </c>
    </row>
    <row r="66" spans="1:7" ht="12" customHeight="1" x14ac:dyDescent="0.25">
      <c r="A66" s="59"/>
      <c r="B66" s="71" t="s">
        <v>79</v>
      </c>
      <c r="C66" s="72"/>
      <c r="D66" s="72"/>
      <c r="E66" s="72"/>
      <c r="F66" s="72"/>
      <c r="G66" s="66">
        <f>G65-G64</f>
        <v>2890240.0625</v>
      </c>
    </row>
    <row r="67" spans="1:7" ht="12" customHeight="1" x14ac:dyDescent="0.25">
      <c r="A67" s="59"/>
      <c r="B67" s="60" t="s">
        <v>80</v>
      </c>
      <c r="C67" s="61"/>
      <c r="D67" s="61"/>
      <c r="E67" s="61"/>
      <c r="F67" s="61"/>
      <c r="G67" s="114"/>
    </row>
    <row r="68" spans="1:7" ht="12.75" customHeight="1" thickBot="1" x14ac:dyDescent="0.3">
      <c r="A68" s="59"/>
      <c r="B68" s="73"/>
      <c r="C68" s="61"/>
      <c r="D68" s="61"/>
      <c r="E68" s="61"/>
      <c r="F68" s="61"/>
      <c r="G68" s="114"/>
    </row>
    <row r="69" spans="1:7" ht="12" customHeight="1" x14ac:dyDescent="0.25">
      <c r="A69" s="59"/>
      <c r="B69" s="84" t="s">
        <v>81</v>
      </c>
      <c r="C69" s="85"/>
      <c r="D69" s="85"/>
      <c r="E69" s="85"/>
      <c r="F69" s="86"/>
      <c r="G69" s="114"/>
    </row>
    <row r="70" spans="1:7" ht="12" customHeight="1" x14ac:dyDescent="0.25">
      <c r="A70" s="59"/>
      <c r="B70" s="87" t="s">
        <v>82</v>
      </c>
      <c r="C70" s="58"/>
      <c r="D70" s="58"/>
      <c r="E70" s="58"/>
      <c r="F70" s="88"/>
      <c r="G70" s="114"/>
    </row>
    <row r="71" spans="1:7" ht="12" customHeight="1" x14ac:dyDescent="0.25">
      <c r="A71" s="59"/>
      <c r="B71" s="87" t="s">
        <v>83</v>
      </c>
      <c r="C71" s="58"/>
      <c r="D71" s="58"/>
      <c r="E71" s="58"/>
      <c r="F71" s="88"/>
      <c r="G71" s="114"/>
    </row>
    <row r="72" spans="1:7" ht="12" customHeight="1" x14ac:dyDescent="0.25">
      <c r="A72" s="59"/>
      <c r="B72" s="87" t="s">
        <v>84</v>
      </c>
      <c r="C72" s="58"/>
      <c r="D72" s="58"/>
      <c r="E72" s="58"/>
      <c r="F72" s="88"/>
      <c r="G72" s="114"/>
    </row>
    <row r="73" spans="1:7" ht="12" customHeight="1" x14ac:dyDescent="0.25">
      <c r="A73" s="59"/>
      <c r="B73" s="87" t="s">
        <v>85</v>
      </c>
      <c r="C73" s="58"/>
      <c r="D73" s="58"/>
      <c r="E73" s="58"/>
      <c r="F73" s="88"/>
      <c r="G73" s="114"/>
    </row>
    <row r="74" spans="1:7" ht="12" customHeight="1" x14ac:dyDescent="0.25">
      <c r="A74" s="59"/>
      <c r="B74" s="87" t="s">
        <v>86</v>
      </c>
      <c r="C74" s="58"/>
      <c r="D74" s="58"/>
      <c r="E74" s="58"/>
      <c r="F74" s="88"/>
      <c r="G74" s="114"/>
    </row>
    <row r="75" spans="1:7" ht="12.75" customHeight="1" thickBot="1" x14ac:dyDescent="0.3">
      <c r="A75" s="59"/>
      <c r="B75" s="89" t="s">
        <v>87</v>
      </c>
      <c r="C75" s="90"/>
      <c r="D75" s="90"/>
      <c r="E75" s="90"/>
      <c r="F75" s="91"/>
      <c r="G75" s="114"/>
    </row>
    <row r="76" spans="1:7" ht="12.75" customHeight="1" x14ac:dyDescent="0.25">
      <c r="A76" s="59"/>
      <c r="B76" s="82"/>
      <c r="C76" s="58"/>
      <c r="D76" s="58"/>
      <c r="E76" s="58"/>
      <c r="F76" s="58"/>
      <c r="G76" s="114"/>
    </row>
    <row r="77" spans="1:7" ht="15" customHeight="1" thickBot="1" x14ac:dyDescent="0.3">
      <c r="A77" s="59"/>
      <c r="B77" s="160" t="s">
        <v>88</v>
      </c>
      <c r="C77" s="161"/>
      <c r="D77" s="81"/>
      <c r="E77" s="54"/>
      <c r="F77" s="54"/>
      <c r="G77" s="114"/>
    </row>
    <row r="78" spans="1:7" ht="12" customHeight="1" x14ac:dyDescent="0.25">
      <c r="A78" s="59"/>
      <c r="B78" s="75" t="s">
        <v>73</v>
      </c>
      <c r="C78" s="136" t="s">
        <v>89</v>
      </c>
      <c r="D78" s="137" t="s">
        <v>90</v>
      </c>
      <c r="E78" s="54"/>
      <c r="F78" s="54"/>
      <c r="G78" s="114"/>
    </row>
    <row r="79" spans="1:7" ht="12" customHeight="1" x14ac:dyDescent="0.25">
      <c r="A79" s="59"/>
      <c r="B79" s="76" t="s">
        <v>91</v>
      </c>
      <c r="C79" s="55">
        <f>G26</f>
        <v>270000</v>
      </c>
      <c r="D79" s="77">
        <f>(C79/C85)</f>
        <v>9.9639822798878466E-2</v>
      </c>
      <c r="E79" s="54"/>
      <c r="F79" s="54"/>
      <c r="G79" s="114"/>
    </row>
    <row r="80" spans="1:7" ht="12" customHeight="1" x14ac:dyDescent="0.25">
      <c r="A80" s="59"/>
      <c r="B80" s="76" t="s">
        <v>92</v>
      </c>
      <c r="C80" s="55">
        <f>G31</f>
        <v>0</v>
      </c>
      <c r="D80" s="77">
        <v>0</v>
      </c>
      <c r="E80" s="54"/>
      <c r="F80" s="54"/>
      <c r="G80" s="114"/>
    </row>
    <row r="81" spans="1:7" ht="12" customHeight="1" x14ac:dyDescent="0.25">
      <c r="A81" s="59"/>
      <c r="B81" s="76" t="s">
        <v>93</v>
      </c>
      <c r="C81" s="55">
        <f>G45</f>
        <v>768000</v>
      </c>
      <c r="D81" s="77">
        <f>(C81/C85)</f>
        <v>0.28341994040569873</v>
      </c>
      <c r="E81" s="54"/>
      <c r="F81" s="54"/>
      <c r="G81" s="114"/>
    </row>
    <row r="82" spans="1:7" ht="12" customHeight="1" x14ac:dyDescent="0.25">
      <c r="A82" s="59"/>
      <c r="B82" s="76" t="s">
        <v>59</v>
      </c>
      <c r="C82" s="55">
        <f>G55</f>
        <v>1542723.75</v>
      </c>
      <c r="D82" s="77">
        <f>(C82/C85)</f>
        <v>0.5693211891763752</v>
      </c>
      <c r="E82" s="54"/>
      <c r="F82" s="54"/>
      <c r="G82" s="114"/>
    </row>
    <row r="83" spans="1:7" ht="12" customHeight="1" x14ac:dyDescent="0.25">
      <c r="A83" s="59"/>
      <c r="B83" s="76" t="s">
        <v>94</v>
      </c>
      <c r="C83" s="56">
        <f>G60</f>
        <v>0</v>
      </c>
      <c r="D83" s="77">
        <f>(C83/C85)</f>
        <v>0</v>
      </c>
      <c r="E83" s="57"/>
      <c r="F83" s="57"/>
      <c r="G83" s="114"/>
    </row>
    <row r="84" spans="1:7" ht="12" customHeight="1" x14ac:dyDescent="0.25">
      <c r="A84" s="59"/>
      <c r="B84" s="76" t="s">
        <v>95</v>
      </c>
      <c r="C84" s="56">
        <f>G63</f>
        <v>129036.1875</v>
      </c>
      <c r="D84" s="77">
        <f>(C84/C85)</f>
        <v>4.7619047619047616E-2</v>
      </c>
      <c r="E84" s="57"/>
      <c r="F84" s="57"/>
      <c r="G84" s="114"/>
    </row>
    <row r="85" spans="1:7" ht="12.75" customHeight="1" thickBot="1" x14ac:dyDescent="0.3">
      <c r="A85" s="59"/>
      <c r="B85" s="78" t="s">
        <v>96</v>
      </c>
      <c r="C85" s="79">
        <f>SUM(C79:C84)</f>
        <v>2709759.9375</v>
      </c>
      <c r="D85" s="80">
        <f>SUM(D79:D84)</f>
        <v>1</v>
      </c>
      <c r="E85" s="57"/>
      <c r="F85" s="57"/>
      <c r="G85" s="114"/>
    </row>
    <row r="86" spans="1:7" ht="12" customHeight="1" x14ac:dyDescent="0.25">
      <c r="A86" s="59"/>
      <c r="B86" s="73"/>
      <c r="C86" s="61"/>
      <c r="D86" s="61"/>
      <c r="E86" s="61"/>
      <c r="F86" s="61"/>
      <c r="G86" s="114"/>
    </row>
    <row r="87" spans="1:7" ht="12.75" customHeight="1" thickBot="1" x14ac:dyDescent="0.3">
      <c r="A87" s="59"/>
      <c r="B87" s="74"/>
      <c r="C87" s="61"/>
      <c r="D87" s="61"/>
      <c r="E87" s="61"/>
      <c r="F87" s="61"/>
      <c r="G87" s="114"/>
    </row>
    <row r="88" spans="1:7" ht="12" customHeight="1" thickBot="1" x14ac:dyDescent="0.3">
      <c r="A88" s="59"/>
      <c r="B88" s="157" t="s">
        <v>97</v>
      </c>
      <c r="C88" s="158"/>
      <c r="D88" s="158"/>
      <c r="E88" s="159"/>
      <c r="F88" s="57"/>
      <c r="G88" s="114"/>
    </row>
    <row r="89" spans="1:7" ht="12" customHeight="1" x14ac:dyDescent="0.25">
      <c r="A89" s="59"/>
      <c r="B89" s="93" t="s">
        <v>98</v>
      </c>
      <c r="C89" s="128">
        <v>300</v>
      </c>
      <c r="D89" s="128">
        <f>G9</f>
        <v>400</v>
      </c>
      <c r="E89" s="128">
        <v>500</v>
      </c>
      <c r="F89" s="92"/>
      <c r="G89" s="115"/>
    </row>
    <row r="90" spans="1:7" ht="12.75" customHeight="1" thickBot="1" x14ac:dyDescent="0.3">
      <c r="A90" s="59"/>
      <c r="B90" s="78" t="s">
        <v>99</v>
      </c>
      <c r="C90" s="79">
        <f>(G64/C89)</f>
        <v>9032.5331249999999</v>
      </c>
      <c r="D90" s="79">
        <f>(G64/D89)</f>
        <v>6774.3998437500004</v>
      </c>
      <c r="E90" s="94">
        <f>(G64/E89)</f>
        <v>5419.519875</v>
      </c>
      <c r="F90" s="92"/>
      <c r="G90" s="115"/>
    </row>
    <row r="91" spans="1:7" ht="15.6" customHeight="1" x14ac:dyDescent="0.25">
      <c r="A91" s="59"/>
      <c r="B91" s="83" t="s">
        <v>100</v>
      </c>
      <c r="C91" s="58"/>
      <c r="D91" s="58"/>
      <c r="E91" s="58"/>
      <c r="F91" s="58"/>
      <c r="G91" s="116"/>
    </row>
  </sheetData>
  <mergeCells count="9">
    <mergeCell ref="E9:F9"/>
    <mergeCell ref="E14:F14"/>
    <mergeCell ref="E15:F15"/>
    <mergeCell ref="B17:G17"/>
    <mergeCell ref="B88:E88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Calama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2023-03-31T18:04:19Z</dcterms:modified>
  <cp:category/>
  <cp:contentStatus/>
</cp:coreProperties>
</file>