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F 2023\"/>
    </mc:Choice>
  </mc:AlternateContent>
  <bookViews>
    <workbookView xWindow="0" yWindow="0" windowWidth="25200" windowHeight="11385"/>
  </bookViews>
  <sheets>
    <sheet name="ALFALFA MANTENC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G44" i="1"/>
  <c r="G45" i="1"/>
  <c r="G34" i="1"/>
  <c r="G23" i="1"/>
  <c r="G12" i="1" l="1"/>
  <c r="G48" i="1" l="1"/>
  <c r="G46" i="1"/>
  <c r="G40" i="1"/>
  <c r="G33" i="1"/>
  <c r="G35" i="1" s="1"/>
  <c r="G22" i="1"/>
  <c r="G21" i="1"/>
  <c r="G53" i="1" l="1"/>
  <c r="G49" i="1"/>
  <c r="G59" i="1" l="1"/>
  <c r="G54" i="1"/>
  <c r="C77" i="1" s="1"/>
  <c r="C76" i="1" l="1"/>
  <c r="C75" i="1"/>
  <c r="G24" i="1"/>
  <c r="C73" i="1" s="1"/>
  <c r="G29" i="1" l="1"/>
  <c r="G56" i="1" s="1"/>
  <c r="G57" i="1" l="1"/>
  <c r="G58" i="1" l="1"/>
  <c r="G60" i="1" s="1"/>
  <c r="C78" i="1"/>
  <c r="C84" i="1" l="1"/>
  <c r="C79" i="1"/>
  <c r="D78" i="1" s="1"/>
  <c r="D84" i="1"/>
  <c r="E84" i="1"/>
  <c r="D76" i="1" l="1"/>
  <c r="D73" i="1"/>
  <c r="D75" i="1"/>
  <c r="D77" i="1"/>
  <c r="D79" i="1" l="1"/>
</calcChain>
</file>

<file path=xl/sharedStrings.xml><?xml version="1.0" encoding="utf-8"?>
<sst xmlns="http://schemas.openxmlformats.org/spreadsheetml/2006/main" count="130" uniqueCount="96">
  <si>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</si>
  <si>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</si>
  <si>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</si>
  <si>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</si>
  <si>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</si>
  <si>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</si>
  <si>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</si>
  <si>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</si>
  <si>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</si>
  <si>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</si>
  <si>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</si>
  <si>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</si>
  <si>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</si>
  <si>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</si>
  <si>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</si>
  <si>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</si>
  <si>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</si>
  <si>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</si>
  <si>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</si>
  <si>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</si>
  <si>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</si>
  <si>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</si>
  <si>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</si>
  <si>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</si>
  <si>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</si>
  <si>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</si>
  <si>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</si>
  <si>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</si>
  <si>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</si>
  <si>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</si>
  <si>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</si>
  <si>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</si>
  <si>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</si>
  <si>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</si>
  <si>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</si>
  <si>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</si>
  <si>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</si>
  <si>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</si>
  <si>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</si>
  <si>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</si>
  <si>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</si>
  <si>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</si>
  <si>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</si>
  <si>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</si>
  <si>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</si>
  <si>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</si>
  <si>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</si>
  <si>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</si>
  <si>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</si>
  <si>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</si>
  <si>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</si>
  <si>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</si>
  <si>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</si>
  <si>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</si>
  <si>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</si>
  <si>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</si>
  <si>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NIVEL TECNOLOGICO</t>
  </si>
  <si>
    <t>REGION</t>
  </si>
  <si>
    <t>AREA</t>
  </si>
  <si>
    <t>Rendimiento (Un/hà)</t>
  </si>
  <si>
    <t>Costo unitario ($/Un) (*)</t>
  </si>
  <si>
    <t>Medio</t>
  </si>
  <si>
    <t>Lib. B. O'Higgins</t>
  </si>
  <si>
    <t>Riego</t>
  </si>
  <si>
    <t>Oct. - Marzo</t>
  </si>
  <si>
    <t>PRECIO ESPERADO ($/Fardo)</t>
  </si>
  <si>
    <t>Superfosfato triple</t>
  </si>
  <si>
    <t>Muriato de Potasio</t>
  </si>
  <si>
    <t>RENDIMIENTO (FARDOS/Há.)</t>
  </si>
  <si>
    <t>San Fernando</t>
  </si>
  <si>
    <t>dic-Mar 22-23</t>
  </si>
  <si>
    <t>Mercado local</t>
  </si>
  <si>
    <t>Diciembre-Marzo</t>
  </si>
  <si>
    <t>Heladas, sequía</t>
  </si>
  <si>
    <t>Manejo Fitosanitario</t>
  </si>
  <si>
    <t>Cosecha</t>
  </si>
  <si>
    <t>Dic-Mar</t>
  </si>
  <si>
    <t>FUNGICIDAS</t>
  </si>
  <si>
    <t>HERBICIDAS</t>
  </si>
  <si>
    <t>Lt</t>
  </si>
  <si>
    <t>Rango 480 SL</t>
  </si>
  <si>
    <t>Dic - Mar</t>
  </si>
  <si>
    <t>Farmon</t>
  </si>
  <si>
    <t>ESCENARIOS COSTO UNITARIO  ($/FARDOS)</t>
  </si>
  <si>
    <t>2.  Precio de Insumos corresponde a  precios  colocados en el predio</t>
  </si>
  <si>
    <t>3. Precio esperado por ventas corresponde a precio colocado en el domicilio del comprador, ( incluye Ingreso a Feria)</t>
  </si>
  <si>
    <t>Sin especificar</t>
  </si>
  <si>
    <t>ALFALFA  MANTENCION (Año 2 a 4)</t>
  </si>
  <si>
    <t>Aplicación Insecticida</t>
  </si>
  <si>
    <t>Nov - Mar</t>
  </si>
  <si>
    <t>Fertilización Trompo</t>
  </si>
  <si>
    <t>May - Jun</t>
  </si>
  <si>
    <t>Mayo_Junio</t>
  </si>
  <si>
    <t>Centurion Super</t>
  </si>
  <si>
    <t>Octubre</t>
  </si>
  <si>
    <t>Karate Zeon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</si>
</sst>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rgb="FF000000"/>
      <name val="Calibri"/>
      <family val="2"/>
    </font>
    <font>
      <sz val="7"/>
      <color theme="1"/>
      <name val="Calibri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166" fontId="17" fillId="0" borderId="16" applyFont="0" applyFill="0" applyBorder="0" applyAlignment="0" applyProtection="0"/>
    <xf numFmtId="166" fontId="16" fillId="0" borderId="16" applyFont="0" applyFill="0" applyBorder="0" applyAlignment="0" applyProtection="0"/>
    <xf numFmtId="41" fontId="22" fillId="0" borderId="0" applyFont="0" applyFill="0" applyBorder="0" applyAlignment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2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2" fillId="9" borderId="37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49" fontId="12" fillId="2" borderId="43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1" xfId="0" applyNumberFormat="1" applyFont="1" applyFill="1" applyBorder="1" applyAlignment="1">
      <alignment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vertical="center"/>
    </xf>
    <xf numFmtId="3" fontId="5" fillId="3" borderId="51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2" xfId="0" applyNumberFormat="1" applyFont="1" applyFill="1" applyBorder="1" applyAlignment="1">
      <alignment vertical="center" wrapText="1"/>
    </xf>
    <xf numFmtId="0" fontId="3" fillId="2" borderId="6" xfId="0" applyFont="1" applyFill="1" applyBorder="1"/>
    <xf numFmtId="3" fontId="3" fillId="0" borderId="53" xfId="0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2" xfId="0" applyNumberFormat="1" applyFont="1" applyFill="1" applyBorder="1" applyAlignment="1">
      <alignment vertical="center" wrapText="1"/>
    </xf>
    <xf numFmtId="17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Fill="1" applyBorder="1" applyAlignment="1">
      <alignment horizontal="right" vertical="center"/>
    </xf>
    <xf numFmtId="3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/>
    </xf>
    <xf numFmtId="17" fontId="3" fillId="0" borderId="53" xfId="0" applyNumberFormat="1" applyFont="1" applyBorder="1" applyAlignment="1">
      <alignment horizontal="right" vertical="center"/>
    </xf>
    <xf numFmtId="0" fontId="3" fillId="0" borderId="53" xfId="0" applyFont="1" applyBorder="1" applyAlignment="1">
      <alignment horizontal="right" vertical="center" wrapText="1"/>
    </xf>
    <xf numFmtId="0" fontId="2" fillId="2" borderId="5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2" fillId="2" borderId="39" xfId="0" applyFont="1" applyFill="1" applyBorder="1"/>
    <xf numFmtId="164" fontId="7" fillId="2" borderId="40" xfId="0" applyNumberFormat="1" applyFont="1" applyFill="1" applyBorder="1" applyAlignment="1">
      <alignment vertical="center"/>
    </xf>
    <xf numFmtId="0" fontId="21" fillId="0" borderId="0" xfId="0" applyFont="1"/>
    <xf numFmtId="0" fontId="12" fillId="2" borderId="0" xfId="0" applyFont="1" applyFill="1"/>
    <xf numFmtId="164" fontId="7" fillId="2" borderId="42" xfId="0" applyNumberFormat="1" applyFont="1" applyFill="1" applyBorder="1" applyAlignment="1">
      <alignment vertical="center"/>
    </xf>
    <xf numFmtId="0" fontId="12" fillId="2" borderId="44" xfId="0" applyFont="1" applyFill="1" applyBorder="1"/>
    <xf numFmtId="164" fontId="7" fillId="2" borderId="45" xfId="0" applyNumberFormat="1" applyFont="1" applyFill="1" applyBorder="1" applyAlignment="1">
      <alignment vertical="center"/>
    </xf>
    <xf numFmtId="0" fontId="12" fillId="0" borderId="0" xfId="0" applyNumberFormat="1" applyFont="1" applyAlignment="1"/>
    <xf numFmtId="164" fontId="7" fillId="2" borderId="16" xfId="0" applyNumberFormat="1" applyFont="1" applyFill="1" applyBorder="1" applyAlignment="1">
      <alignment vertical="center"/>
    </xf>
    <xf numFmtId="0" fontId="12" fillId="0" borderId="0" xfId="0" applyFont="1" applyAlignment="1"/>
    <xf numFmtId="49" fontId="15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3" fontId="3" fillId="0" borderId="53" xfId="0" applyNumberFormat="1" applyFont="1" applyFill="1" applyBorder="1" applyAlignment="1">
      <alignment horizontal="right" wrapText="1"/>
    </xf>
    <xf numFmtId="41" fontId="3" fillId="0" borderId="53" xfId="3" applyFont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41" fontId="10" fillId="8" borderId="48" xfId="3" applyFont="1" applyFill="1" applyBorder="1" applyAlignment="1">
      <alignment vertical="center"/>
    </xf>
    <xf numFmtId="41" fontId="10" fillId="8" borderId="49" xfId="3" applyFont="1" applyFill="1" applyBorder="1" applyAlignment="1">
      <alignment vertical="center"/>
    </xf>
  </cellXfs>
  <cellStyles count="4">
    <cellStyle name="Millares [0]" xfId="3" builtinId="6"/>
    <cellStyle name="Millares 3" xfId="2"/>
    <cellStyle name="Millares 5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topLeftCell="B1" zoomScale="124" zoomScaleNormal="124" workbookViewId="0">
      <selection activeCell="B9" sqref="B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81" customFormat="1" ht="25.5" x14ac:dyDescent="0.25">
      <c r="A9" s="76"/>
      <c r="B9" s="77" t="s">
        <v>0</v>
      </c>
      <c r="C9" s="127" t="s">
        <v>87</v>
      </c>
      <c r="D9" s="78"/>
      <c r="E9" s="121" t="s">
        <v>68</v>
      </c>
      <c r="F9" s="122"/>
      <c r="G9" s="79">
        <v>900</v>
      </c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</row>
    <row r="10" spans="1:255" s="81" customFormat="1" ht="25.5" customHeight="1" x14ac:dyDescent="0.25">
      <c r="A10" s="76"/>
      <c r="B10" s="82" t="s">
        <v>1</v>
      </c>
      <c r="C10" s="84" t="s">
        <v>86</v>
      </c>
      <c r="D10" s="78"/>
      <c r="E10" s="119" t="s">
        <v>2</v>
      </c>
      <c r="F10" s="120"/>
      <c r="G10" s="84" t="s">
        <v>70</v>
      </c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0"/>
      <c r="BT10" s="80"/>
      <c r="BU10" s="80"/>
      <c r="BV10" s="80"/>
      <c r="BW10" s="80"/>
      <c r="BX10" s="80"/>
      <c r="BY10" s="80"/>
      <c r="BZ10" s="80"/>
      <c r="CA10" s="80"/>
      <c r="CB10" s="80"/>
      <c r="CC10" s="80"/>
      <c r="CD10" s="80"/>
      <c r="CE10" s="80"/>
      <c r="CF10" s="80"/>
      <c r="CG10" s="80"/>
      <c r="CH10" s="80"/>
      <c r="CI10" s="80"/>
      <c r="CJ10" s="80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0"/>
      <c r="CV10" s="80"/>
      <c r="CW10" s="80"/>
      <c r="CX10" s="80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0"/>
      <c r="DJ10" s="80"/>
      <c r="DK10" s="80"/>
      <c r="DL10" s="80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80"/>
      <c r="FK10" s="80"/>
      <c r="FL10" s="80"/>
      <c r="FM10" s="80"/>
      <c r="FN10" s="80"/>
      <c r="FO10" s="80"/>
      <c r="FP10" s="80"/>
      <c r="FQ10" s="80"/>
      <c r="FR10" s="80"/>
      <c r="FS10" s="80"/>
      <c r="FT10" s="80"/>
      <c r="FU10" s="80"/>
      <c r="FV10" s="80"/>
      <c r="FW10" s="80"/>
      <c r="FX10" s="80"/>
      <c r="FY10" s="80"/>
      <c r="FZ10" s="80"/>
      <c r="GA10" s="80"/>
      <c r="GB10" s="80"/>
      <c r="GC10" s="80"/>
      <c r="GD10" s="80"/>
      <c r="GE10" s="80"/>
      <c r="GF10" s="80"/>
      <c r="GG10" s="80"/>
      <c r="GH10" s="80"/>
      <c r="GI10" s="80"/>
      <c r="GJ10" s="80"/>
      <c r="GK10" s="80"/>
      <c r="GL10" s="80"/>
      <c r="GM10" s="80"/>
      <c r="GN10" s="80"/>
      <c r="GO10" s="80"/>
      <c r="GP10" s="80"/>
      <c r="GQ10" s="80"/>
      <c r="GR10" s="80"/>
      <c r="GS10" s="80"/>
      <c r="GT10" s="80"/>
      <c r="GU10" s="80"/>
      <c r="GV10" s="80"/>
      <c r="GW10" s="80"/>
      <c r="GX10" s="80"/>
      <c r="GY10" s="80"/>
      <c r="GZ10" s="80"/>
      <c r="HA10" s="80"/>
      <c r="HB10" s="80"/>
      <c r="HC10" s="80"/>
      <c r="HD10" s="80"/>
      <c r="HE10" s="80"/>
      <c r="HF10" s="80"/>
      <c r="HG10" s="80"/>
      <c r="HH10" s="80"/>
      <c r="HI10" s="80"/>
      <c r="HJ10" s="80"/>
      <c r="HK10" s="80"/>
      <c r="HL10" s="80"/>
      <c r="HM10" s="80"/>
      <c r="HN10" s="80"/>
      <c r="HO10" s="80"/>
      <c r="HP10" s="80"/>
      <c r="HQ10" s="80"/>
      <c r="HR10" s="80"/>
      <c r="HS10" s="80"/>
      <c r="HT10" s="80"/>
      <c r="HU10" s="80"/>
      <c r="HV10" s="80"/>
      <c r="HW10" s="80"/>
      <c r="HX10" s="80"/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</row>
    <row r="11" spans="1:255" s="81" customFormat="1" ht="18" customHeight="1" x14ac:dyDescent="0.25">
      <c r="A11" s="76"/>
      <c r="B11" s="82" t="s">
        <v>56</v>
      </c>
      <c r="C11" s="85" t="s">
        <v>61</v>
      </c>
      <c r="D11" s="78"/>
      <c r="E11" s="119" t="s">
        <v>65</v>
      </c>
      <c r="F11" s="120"/>
      <c r="G11" s="85">
        <v>5500</v>
      </c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0"/>
      <c r="BT11" s="80"/>
      <c r="BU11" s="80"/>
      <c r="BV11" s="80"/>
      <c r="BW11" s="80"/>
      <c r="BX11" s="80"/>
      <c r="BY11" s="80"/>
      <c r="BZ11" s="80"/>
      <c r="CA11" s="80"/>
      <c r="CB11" s="80"/>
      <c r="CC11" s="80"/>
      <c r="CD11" s="80"/>
      <c r="CE11" s="80"/>
      <c r="CF11" s="80"/>
      <c r="CG11" s="80"/>
      <c r="CH11" s="80"/>
      <c r="CI11" s="80"/>
      <c r="CJ11" s="80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0"/>
      <c r="DJ11" s="80"/>
      <c r="DK11" s="80"/>
      <c r="DL11" s="80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0"/>
      <c r="DX11" s="80"/>
      <c r="DY11" s="80"/>
      <c r="DZ11" s="80"/>
      <c r="EA11" s="80"/>
      <c r="EB11" s="80"/>
      <c r="EC11" s="80"/>
      <c r="ED11" s="80"/>
      <c r="EE11" s="80"/>
      <c r="EF11" s="80"/>
      <c r="EG11" s="80"/>
      <c r="EH11" s="80"/>
      <c r="EI11" s="80"/>
      <c r="EJ11" s="80"/>
      <c r="EK11" s="80"/>
      <c r="EL11" s="80"/>
      <c r="EM11" s="80"/>
      <c r="EN11" s="80"/>
      <c r="EO11" s="80"/>
      <c r="EP11" s="80"/>
      <c r="EQ11" s="80"/>
      <c r="ER11" s="80"/>
      <c r="ES11" s="80"/>
      <c r="ET11" s="80"/>
      <c r="EU11" s="80"/>
      <c r="EV11" s="80"/>
      <c r="EW11" s="80"/>
      <c r="EX11" s="80"/>
      <c r="EY11" s="80"/>
      <c r="EZ11" s="80"/>
      <c r="FA11" s="80"/>
      <c r="FB11" s="80"/>
      <c r="FC11" s="80"/>
      <c r="FD11" s="80"/>
      <c r="FE11" s="80"/>
      <c r="FF11" s="80"/>
      <c r="FG11" s="80"/>
      <c r="FH11" s="80"/>
      <c r="FI11" s="80"/>
      <c r="FJ11" s="80"/>
      <c r="FK11" s="80"/>
      <c r="FL11" s="80"/>
      <c r="FM11" s="80"/>
      <c r="FN11" s="80"/>
      <c r="FO11" s="80"/>
      <c r="FP11" s="80"/>
      <c r="FQ11" s="80"/>
      <c r="FR11" s="80"/>
      <c r="FS11" s="80"/>
      <c r="FT11" s="80"/>
      <c r="FU11" s="80"/>
      <c r="FV11" s="80"/>
      <c r="FW11" s="80"/>
      <c r="FX11" s="80"/>
      <c r="FY11" s="80"/>
      <c r="FZ11" s="80"/>
      <c r="GA11" s="80"/>
      <c r="GB11" s="80"/>
      <c r="GC11" s="80"/>
      <c r="GD11" s="80"/>
      <c r="GE11" s="80"/>
      <c r="GF11" s="80"/>
      <c r="GG11" s="80"/>
      <c r="GH11" s="80"/>
      <c r="GI11" s="80"/>
      <c r="GJ11" s="80"/>
      <c r="GK11" s="80"/>
      <c r="GL11" s="80"/>
      <c r="GM11" s="80"/>
      <c r="GN11" s="80"/>
      <c r="GO11" s="80"/>
      <c r="GP11" s="80"/>
      <c r="GQ11" s="80"/>
      <c r="GR11" s="80"/>
      <c r="GS11" s="80"/>
      <c r="GT11" s="80"/>
      <c r="GU11" s="80"/>
      <c r="GV11" s="80"/>
      <c r="GW11" s="80"/>
      <c r="GX11" s="80"/>
      <c r="GY11" s="80"/>
      <c r="GZ11" s="80"/>
      <c r="HA11" s="80"/>
      <c r="HB11" s="80"/>
      <c r="HC11" s="80"/>
      <c r="HD11" s="80"/>
      <c r="HE11" s="80"/>
      <c r="HF11" s="80"/>
      <c r="HG11" s="80"/>
      <c r="HH11" s="80"/>
      <c r="HI11" s="80"/>
      <c r="HJ11" s="80"/>
      <c r="HK11" s="80"/>
      <c r="HL11" s="80"/>
      <c r="HM11" s="80"/>
      <c r="HN11" s="80"/>
      <c r="HO11" s="80"/>
      <c r="HP11" s="80"/>
      <c r="HQ11" s="80"/>
      <c r="HR11" s="80"/>
      <c r="HS11" s="80"/>
      <c r="HT11" s="80"/>
      <c r="HU11" s="80"/>
      <c r="HV11" s="80"/>
      <c r="HW11" s="80"/>
      <c r="HX11" s="80"/>
      <c r="HY11" s="80"/>
      <c r="HZ11" s="80"/>
      <c r="IA11" s="80"/>
      <c r="IB11" s="80"/>
      <c r="IC11" s="80"/>
      <c r="ID11" s="80"/>
      <c r="IE11" s="80"/>
      <c r="IF11" s="80"/>
      <c r="IG11" s="80"/>
      <c r="IH11" s="80"/>
      <c r="II11" s="80"/>
      <c r="IJ11" s="80"/>
      <c r="IK11" s="80"/>
      <c r="IL11" s="80"/>
      <c r="IM11" s="80"/>
      <c r="IN11" s="80"/>
      <c r="IO11" s="80"/>
      <c r="IP11" s="80"/>
      <c r="IQ11" s="80"/>
      <c r="IR11" s="80"/>
      <c r="IS11" s="80"/>
      <c r="IT11" s="80"/>
      <c r="IU11" s="80"/>
    </row>
    <row r="12" spans="1:255" s="81" customFormat="1" ht="11.25" customHeight="1" x14ac:dyDescent="0.25">
      <c r="A12" s="76"/>
      <c r="B12" s="82" t="s">
        <v>57</v>
      </c>
      <c r="C12" s="86" t="s">
        <v>62</v>
      </c>
      <c r="D12" s="78"/>
      <c r="E12" s="125" t="s">
        <v>3</v>
      </c>
      <c r="F12" s="126"/>
      <c r="G12" s="128">
        <f>+G9*G11</f>
        <v>4950000</v>
      </c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0"/>
      <c r="FJ12" s="80"/>
      <c r="FK12" s="80"/>
      <c r="FL12" s="80"/>
      <c r="FM12" s="80"/>
      <c r="FN12" s="80"/>
      <c r="FO12" s="80"/>
      <c r="FP12" s="80"/>
      <c r="FQ12" s="80"/>
      <c r="FR12" s="80"/>
      <c r="FS12" s="80"/>
      <c r="FT12" s="80"/>
      <c r="FU12" s="80"/>
      <c r="FV12" s="80"/>
      <c r="FW12" s="80"/>
      <c r="FX12" s="80"/>
      <c r="FY12" s="80"/>
      <c r="FZ12" s="80"/>
      <c r="GA12" s="80"/>
      <c r="GB12" s="80"/>
      <c r="GC12" s="80"/>
      <c r="GD12" s="80"/>
      <c r="GE12" s="80"/>
      <c r="GF12" s="80"/>
      <c r="GG12" s="80"/>
      <c r="GH12" s="80"/>
      <c r="GI12" s="80"/>
      <c r="GJ12" s="80"/>
      <c r="GK12" s="80"/>
      <c r="GL12" s="80"/>
      <c r="GM12" s="80"/>
      <c r="GN12" s="80"/>
      <c r="GO12" s="80"/>
      <c r="GP12" s="80"/>
      <c r="GQ12" s="80"/>
      <c r="GR12" s="80"/>
      <c r="GS12" s="80"/>
      <c r="GT12" s="80"/>
      <c r="GU12" s="80"/>
      <c r="GV12" s="80"/>
      <c r="GW12" s="80"/>
      <c r="GX12" s="80"/>
      <c r="GY12" s="80"/>
      <c r="GZ12" s="80"/>
      <c r="HA12" s="80"/>
      <c r="HB12" s="80"/>
      <c r="HC12" s="80"/>
      <c r="HD12" s="80"/>
      <c r="HE12" s="80"/>
      <c r="HF12" s="80"/>
      <c r="HG12" s="80"/>
      <c r="HH12" s="80"/>
      <c r="HI12" s="80"/>
      <c r="HJ12" s="80"/>
      <c r="HK12" s="80"/>
      <c r="HL12" s="80"/>
      <c r="HM12" s="80"/>
      <c r="HN12" s="80"/>
      <c r="HO12" s="80"/>
      <c r="HP12" s="80"/>
      <c r="HQ12" s="80"/>
      <c r="HR12" s="80"/>
      <c r="HS12" s="80"/>
      <c r="HT12" s="80"/>
      <c r="HU12" s="80"/>
      <c r="HV12" s="80"/>
      <c r="HW12" s="80"/>
      <c r="HX12" s="80"/>
      <c r="HY12" s="80"/>
      <c r="HZ12" s="80"/>
      <c r="IA12" s="80"/>
      <c r="IB12" s="80"/>
      <c r="IC12" s="80"/>
      <c r="ID12" s="80"/>
      <c r="IE12" s="80"/>
      <c r="IF12" s="80"/>
      <c r="IG12" s="80"/>
      <c r="IH12" s="80"/>
      <c r="II12" s="80"/>
      <c r="IJ12" s="80"/>
      <c r="IK12" s="80"/>
      <c r="IL12" s="80"/>
      <c r="IM12" s="80"/>
      <c r="IN12" s="80"/>
      <c r="IO12" s="80"/>
      <c r="IP12" s="80"/>
      <c r="IQ12" s="80"/>
      <c r="IR12" s="80"/>
      <c r="IS12" s="80"/>
      <c r="IT12" s="80"/>
      <c r="IU12" s="80"/>
    </row>
    <row r="13" spans="1:255" s="81" customFormat="1" ht="11.25" customHeight="1" x14ac:dyDescent="0.25">
      <c r="A13" s="76"/>
      <c r="B13" s="82" t="s">
        <v>58</v>
      </c>
      <c r="C13" s="87" t="s">
        <v>69</v>
      </c>
      <c r="D13" s="78"/>
      <c r="E13" s="119" t="s">
        <v>4</v>
      </c>
      <c r="F13" s="120"/>
      <c r="G13" s="87" t="s">
        <v>71</v>
      </c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0"/>
      <c r="CD13" s="80"/>
      <c r="CE13" s="80"/>
      <c r="CF13" s="80"/>
      <c r="CG13" s="80"/>
      <c r="CH13" s="80"/>
      <c r="CI13" s="80"/>
      <c r="CJ13" s="80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0"/>
      <c r="CV13" s="80"/>
      <c r="CW13" s="80"/>
      <c r="CX13" s="80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0"/>
      <c r="DJ13" s="80"/>
      <c r="DK13" s="80"/>
      <c r="DL13" s="80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0"/>
      <c r="DX13" s="80"/>
      <c r="DY13" s="80"/>
      <c r="DZ13" s="80"/>
      <c r="EA13" s="80"/>
      <c r="EB13" s="80"/>
      <c r="EC13" s="80"/>
      <c r="ED13" s="80"/>
      <c r="EE13" s="80"/>
      <c r="EF13" s="80"/>
      <c r="EG13" s="80"/>
      <c r="EH13" s="80"/>
      <c r="EI13" s="80"/>
      <c r="EJ13" s="80"/>
      <c r="EK13" s="80"/>
      <c r="EL13" s="80"/>
      <c r="EM13" s="80"/>
      <c r="EN13" s="80"/>
      <c r="EO13" s="80"/>
      <c r="EP13" s="80"/>
      <c r="EQ13" s="80"/>
      <c r="ER13" s="80"/>
      <c r="ES13" s="80"/>
      <c r="ET13" s="80"/>
      <c r="EU13" s="80"/>
      <c r="EV13" s="80"/>
      <c r="EW13" s="80"/>
      <c r="EX13" s="80"/>
      <c r="EY13" s="80"/>
      <c r="EZ13" s="80"/>
      <c r="FA13" s="80"/>
      <c r="FB13" s="80"/>
      <c r="FC13" s="80"/>
      <c r="FD13" s="80"/>
      <c r="FE13" s="80"/>
      <c r="FF13" s="80"/>
      <c r="FG13" s="80"/>
      <c r="FH13" s="80"/>
      <c r="FI13" s="80"/>
      <c r="FJ13" s="80"/>
      <c r="FK13" s="80"/>
      <c r="FL13" s="80"/>
      <c r="FM13" s="80"/>
      <c r="FN13" s="80"/>
      <c r="FO13" s="80"/>
      <c r="FP13" s="80"/>
      <c r="FQ13" s="80"/>
      <c r="FR13" s="80"/>
      <c r="FS13" s="80"/>
      <c r="FT13" s="80"/>
      <c r="FU13" s="80"/>
      <c r="FV13" s="80"/>
      <c r="FW13" s="80"/>
      <c r="FX13" s="80"/>
      <c r="FY13" s="80"/>
      <c r="FZ13" s="80"/>
      <c r="GA13" s="80"/>
      <c r="GB13" s="80"/>
      <c r="GC13" s="80"/>
      <c r="GD13" s="80"/>
      <c r="GE13" s="80"/>
      <c r="GF13" s="80"/>
      <c r="GG13" s="80"/>
      <c r="GH13" s="80"/>
      <c r="GI13" s="80"/>
      <c r="GJ13" s="80"/>
      <c r="GK13" s="80"/>
      <c r="GL13" s="80"/>
      <c r="GM13" s="80"/>
      <c r="GN13" s="80"/>
      <c r="GO13" s="80"/>
      <c r="GP13" s="80"/>
      <c r="GQ13" s="80"/>
      <c r="GR13" s="80"/>
      <c r="GS13" s="80"/>
      <c r="GT13" s="80"/>
      <c r="GU13" s="80"/>
      <c r="GV13" s="80"/>
      <c r="GW13" s="80"/>
      <c r="GX13" s="80"/>
      <c r="GY13" s="80"/>
      <c r="GZ13" s="80"/>
      <c r="HA13" s="80"/>
      <c r="HB13" s="80"/>
      <c r="HC13" s="80"/>
      <c r="HD13" s="80"/>
      <c r="HE13" s="80"/>
      <c r="HF13" s="80"/>
      <c r="HG13" s="80"/>
      <c r="HH13" s="80"/>
      <c r="HI13" s="80"/>
      <c r="HJ13" s="80"/>
      <c r="HK13" s="80"/>
      <c r="HL13" s="80"/>
      <c r="HM13" s="80"/>
      <c r="HN13" s="80"/>
      <c r="HO13" s="80"/>
      <c r="HP13" s="80"/>
      <c r="HQ13" s="80"/>
      <c r="HR13" s="80"/>
      <c r="HS13" s="80"/>
      <c r="HT13" s="80"/>
      <c r="HU13" s="80"/>
      <c r="HV13" s="80"/>
      <c r="HW13" s="80"/>
      <c r="HX13" s="80"/>
      <c r="HY13" s="80"/>
      <c r="HZ13" s="80"/>
      <c r="IA13" s="80"/>
      <c r="IB13" s="80"/>
      <c r="IC13" s="80"/>
      <c r="ID13" s="80"/>
      <c r="IE13" s="80"/>
      <c r="IF13" s="80"/>
      <c r="IG13" s="80"/>
      <c r="IH13" s="80"/>
      <c r="II13" s="80"/>
      <c r="IJ13" s="80"/>
      <c r="IK13" s="80"/>
      <c r="IL13" s="80"/>
      <c r="IM13" s="80"/>
      <c r="IN13" s="80"/>
      <c r="IO13" s="80"/>
      <c r="IP13" s="80"/>
      <c r="IQ13" s="80"/>
      <c r="IR13" s="80"/>
      <c r="IS13" s="80"/>
      <c r="IT13" s="80"/>
      <c r="IU13" s="80"/>
    </row>
    <row r="14" spans="1:255" s="81" customFormat="1" ht="15" x14ac:dyDescent="0.25">
      <c r="A14" s="76"/>
      <c r="B14" s="82" t="s">
        <v>5</v>
      </c>
      <c r="C14" s="88" t="s">
        <v>69</v>
      </c>
      <c r="D14" s="78"/>
      <c r="E14" s="119" t="s">
        <v>6</v>
      </c>
      <c r="F14" s="120"/>
      <c r="G14" s="88" t="s">
        <v>72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0"/>
      <c r="CD14" s="80"/>
      <c r="CE14" s="80"/>
      <c r="CF14" s="80"/>
      <c r="CG14" s="80"/>
      <c r="CH14" s="80"/>
      <c r="CI14" s="80"/>
      <c r="CJ14" s="80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0"/>
      <c r="CV14" s="80"/>
      <c r="CW14" s="80"/>
      <c r="CX14" s="80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0"/>
      <c r="DJ14" s="80"/>
      <c r="DK14" s="80"/>
      <c r="DL14" s="80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0"/>
      <c r="DX14" s="80"/>
      <c r="DY14" s="80"/>
      <c r="DZ14" s="80"/>
      <c r="EA14" s="80"/>
      <c r="EB14" s="80"/>
      <c r="EC14" s="80"/>
      <c r="ED14" s="80"/>
      <c r="EE14" s="80"/>
      <c r="EF14" s="80"/>
      <c r="EG14" s="80"/>
      <c r="EH14" s="80"/>
      <c r="EI14" s="80"/>
      <c r="EJ14" s="80"/>
      <c r="EK14" s="80"/>
      <c r="EL14" s="80"/>
      <c r="EM14" s="80"/>
      <c r="EN14" s="80"/>
      <c r="EO14" s="80"/>
      <c r="EP14" s="80"/>
      <c r="EQ14" s="80"/>
      <c r="ER14" s="80"/>
      <c r="ES14" s="80"/>
      <c r="ET14" s="80"/>
      <c r="EU14" s="80"/>
      <c r="EV14" s="80"/>
      <c r="EW14" s="80"/>
      <c r="EX14" s="80"/>
      <c r="EY14" s="80"/>
      <c r="EZ14" s="80"/>
      <c r="FA14" s="80"/>
      <c r="FB14" s="80"/>
      <c r="FC14" s="80"/>
      <c r="FD14" s="80"/>
      <c r="FE14" s="80"/>
      <c r="FF14" s="80"/>
      <c r="FG14" s="80"/>
      <c r="FH14" s="80"/>
      <c r="FI14" s="80"/>
      <c r="FJ14" s="80"/>
      <c r="FK14" s="80"/>
      <c r="FL14" s="80"/>
      <c r="FM14" s="80"/>
      <c r="FN14" s="80"/>
      <c r="FO14" s="80"/>
      <c r="FP14" s="80"/>
      <c r="FQ14" s="80"/>
      <c r="FR14" s="80"/>
      <c r="FS14" s="80"/>
      <c r="FT14" s="80"/>
      <c r="FU14" s="80"/>
      <c r="FV14" s="80"/>
      <c r="FW14" s="80"/>
      <c r="FX14" s="80"/>
      <c r="FY14" s="80"/>
      <c r="FZ14" s="80"/>
      <c r="GA14" s="80"/>
      <c r="GB14" s="80"/>
      <c r="GC14" s="80"/>
      <c r="GD14" s="80"/>
      <c r="GE14" s="80"/>
      <c r="GF14" s="80"/>
      <c r="GG14" s="80"/>
      <c r="GH14" s="80"/>
      <c r="GI14" s="80"/>
      <c r="GJ14" s="80"/>
      <c r="GK14" s="80"/>
      <c r="GL14" s="80"/>
      <c r="GM14" s="80"/>
      <c r="GN14" s="80"/>
      <c r="GO14" s="80"/>
      <c r="GP14" s="80"/>
      <c r="GQ14" s="80"/>
      <c r="GR14" s="80"/>
      <c r="GS14" s="80"/>
      <c r="GT14" s="80"/>
      <c r="GU14" s="80"/>
      <c r="GV14" s="80"/>
      <c r="GW14" s="80"/>
      <c r="GX14" s="80"/>
      <c r="GY14" s="80"/>
      <c r="GZ14" s="80"/>
      <c r="HA14" s="80"/>
      <c r="HB14" s="80"/>
      <c r="HC14" s="80"/>
      <c r="HD14" s="80"/>
      <c r="HE14" s="80"/>
      <c r="HF14" s="80"/>
      <c r="HG14" s="80"/>
      <c r="HH14" s="80"/>
      <c r="HI14" s="80"/>
      <c r="HJ14" s="80"/>
      <c r="HK14" s="80"/>
      <c r="HL14" s="80"/>
      <c r="HM14" s="80"/>
      <c r="HN14" s="80"/>
      <c r="HO14" s="80"/>
      <c r="HP14" s="80"/>
      <c r="HQ14" s="80"/>
      <c r="HR14" s="80"/>
      <c r="HS14" s="80"/>
      <c r="HT14" s="80"/>
      <c r="HU14" s="80"/>
      <c r="HV14" s="80"/>
      <c r="HW14" s="80"/>
      <c r="HX14" s="80"/>
      <c r="HY14" s="80"/>
      <c r="HZ14" s="80"/>
      <c r="IA14" s="80"/>
      <c r="IB14" s="80"/>
      <c r="IC14" s="80"/>
      <c r="ID14" s="80"/>
      <c r="IE14" s="80"/>
      <c r="IF14" s="80"/>
      <c r="IG14" s="80"/>
      <c r="IH14" s="80"/>
      <c r="II14" s="80"/>
      <c r="IJ14" s="80"/>
      <c r="IK14" s="80"/>
      <c r="IL14" s="80"/>
      <c r="IM14" s="80"/>
      <c r="IN14" s="80"/>
      <c r="IO14" s="80"/>
      <c r="IP14" s="80"/>
      <c r="IQ14" s="80"/>
      <c r="IR14" s="80"/>
      <c r="IS14" s="80"/>
      <c r="IT14" s="80"/>
      <c r="IU14" s="80"/>
    </row>
    <row r="15" spans="1:255" s="81" customFormat="1" ht="25.5" customHeight="1" x14ac:dyDescent="0.25">
      <c r="A15" s="76"/>
      <c r="B15" s="82" t="s">
        <v>7</v>
      </c>
      <c r="C15" s="83">
        <v>44927</v>
      </c>
      <c r="D15" s="78"/>
      <c r="E15" s="129" t="s">
        <v>8</v>
      </c>
      <c r="F15" s="130"/>
      <c r="G15" s="83" t="s">
        <v>73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0"/>
      <c r="EU15" s="80"/>
      <c r="EV15" s="80"/>
      <c r="EW15" s="80"/>
      <c r="EX15" s="80"/>
      <c r="EY15" s="80"/>
      <c r="EZ15" s="80"/>
      <c r="FA15" s="80"/>
      <c r="FB15" s="80"/>
      <c r="FC15" s="80"/>
      <c r="FD15" s="80"/>
      <c r="FE15" s="80"/>
      <c r="FF15" s="80"/>
      <c r="FG15" s="80"/>
      <c r="FH15" s="80"/>
      <c r="FI15" s="80"/>
      <c r="FJ15" s="80"/>
      <c r="FK15" s="80"/>
      <c r="FL15" s="80"/>
      <c r="FM15" s="80"/>
      <c r="FN15" s="80"/>
      <c r="FO15" s="80"/>
      <c r="FP15" s="80"/>
      <c r="FQ15" s="80"/>
      <c r="FR15" s="80"/>
      <c r="FS15" s="80"/>
      <c r="FT15" s="80"/>
      <c r="FU15" s="80"/>
      <c r="FV15" s="80"/>
      <c r="FW15" s="80"/>
      <c r="FX15" s="80"/>
      <c r="FY15" s="80"/>
      <c r="FZ15" s="80"/>
      <c r="GA15" s="80"/>
      <c r="GB15" s="80"/>
      <c r="GC15" s="80"/>
      <c r="GD15" s="80"/>
      <c r="GE15" s="80"/>
      <c r="GF15" s="80"/>
      <c r="GG15" s="80"/>
      <c r="GH15" s="80"/>
      <c r="GI15" s="80"/>
      <c r="GJ15" s="80"/>
      <c r="GK15" s="80"/>
      <c r="GL15" s="80"/>
      <c r="GM15" s="80"/>
      <c r="GN15" s="80"/>
      <c r="GO15" s="80"/>
      <c r="GP15" s="80"/>
      <c r="GQ15" s="80"/>
      <c r="GR15" s="80"/>
      <c r="GS15" s="80"/>
      <c r="GT15" s="80"/>
      <c r="GU15" s="80"/>
      <c r="GV15" s="80"/>
      <c r="GW15" s="80"/>
      <c r="GX15" s="80"/>
      <c r="GY15" s="80"/>
      <c r="GZ15" s="80"/>
      <c r="HA15" s="80"/>
      <c r="HB15" s="80"/>
      <c r="HC15" s="80"/>
      <c r="HD15" s="80"/>
      <c r="HE15" s="80"/>
      <c r="HF15" s="80"/>
      <c r="HG15" s="80"/>
      <c r="HH15" s="80"/>
      <c r="HI15" s="80"/>
      <c r="HJ15" s="80"/>
      <c r="HK15" s="80"/>
      <c r="HL15" s="80"/>
      <c r="HM15" s="80"/>
      <c r="HN15" s="80"/>
      <c r="HO15" s="80"/>
      <c r="HP15" s="80"/>
      <c r="HQ15" s="80"/>
      <c r="HR15" s="80"/>
      <c r="HS15" s="80"/>
      <c r="HT15" s="80"/>
      <c r="HU15" s="80"/>
      <c r="HV15" s="80"/>
      <c r="HW15" s="80"/>
      <c r="HX15" s="80"/>
      <c r="HY15" s="80"/>
      <c r="HZ15" s="80"/>
      <c r="IA15" s="80"/>
      <c r="IB15" s="80"/>
      <c r="IC15" s="80"/>
      <c r="ID15" s="80"/>
      <c r="IE15" s="80"/>
      <c r="IF15" s="80"/>
      <c r="IG15" s="80"/>
      <c r="IH15" s="80"/>
      <c r="II15" s="80"/>
      <c r="IJ15" s="80"/>
      <c r="IK15" s="80"/>
      <c r="IL15" s="80"/>
      <c r="IM15" s="80"/>
      <c r="IN15" s="80"/>
      <c r="IO15" s="80"/>
      <c r="IP15" s="80"/>
      <c r="IQ15" s="80"/>
      <c r="IR15" s="80"/>
      <c r="IS15" s="80"/>
      <c r="IT15" s="80"/>
      <c r="IU15" s="80"/>
    </row>
    <row r="16" spans="1:255" ht="12" customHeight="1" x14ac:dyDescent="0.25">
      <c r="A16" s="2"/>
      <c r="B16" s="89"/>
      <c r="C16" s="6"/>
      <c r="D16" s="7"/>
      <c r="E16" s="8"/>
      <c r="F16" s="8"/>
      <c r="G16" s="90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123" t="s">
        <v>9</v>
      </c>
      <c r="C17" s="124"/>
      <c r="D17" s="124"/>
      <c r="E17" s="124"/>
      <c r="F17" s="124"/>
      <c r="G17" s="124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91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92" t="s">
        <v>10</v>
      </c>
      <c r="C19" s="93"/>
      <c r="D19" s="94"/>
      <c r="E19" s="94"/>
      <c r="F19" s="95"/>
      <c r="G19" s="96"/>
    </row>
    <row r="20" spans="1:255" ht="24" customHeight="1" x14ac:dyDescent="0.25">
      <c r="A20" s="5"/>
      <c r="B20" s="97" t="s">
        <v>11</v>
      </c>
      <c r="C20" s="98" t="s">
        <v>12</v>
      </c>
      <c r="D20" s="98" t="s">
        <v>13</v>
      </c>
      <c r="E20" s="97" t="s">
        <v>14</v>
      </c>
      <c r="F20" s="98" t="s">
        <v>15</v>
      </c>
      <c r="G20" s="97" t="s">
        <v>16</v>
      </c>
    </row>
    <row r="21" spans="1:255" s="81" customFormat="1" ht="12" customHeight="1" x14ac:dyDescent="0.25">
      <c r="A21" s="76"/>
      <c r="B21" s="99" t="s">
        <v>63</v>
      </c>
      <c r="C21" s="100" t="s">
        <v>17</v>
      </c>
      <c r="D21" s="100">
        <v>6</v>
      </c>
      <c r="E21" s="100" t="s">
        <v>64</v>
      </c>
      <c r="F21" s="101">
        <v>25000</v>
      </c>
      <c r="G21" s="102">
        <f t="shared" ref="G21:G23" si="0">D21*F21</f>
        <v>150000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0"/>
      <c r="DX21" s="80"/>
      <c r="DY21" s="80"/>
      <c r="DZ21" s="80"/>
      <c r="EA21" s="80"/>
      <c r="EB21" s="80"/>
      <c r="EC21" s="80"/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0"/>
      <c r="EO21" s="80"/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0"/>
      <c r="FF21" s="80"/>
      <c r="FG21" s="80"/>
      <c r="FH21" s="80"/>
      <c r="FI21" s="80"/>
      <c r="FJ21" s="80"/>
      <c r="FK21" s="80"/>
      <c r="FL21" s="80"/>
      <c r="FM21" s="80"/>
      <c r="FN21" s="80"/>
      <c r="FO21" s="80"/>
      <c r="FP21" s="80"/>
      <c r="FQ21" s="80"/>
      <c r="FR21" s="80"/>
      <c r="FS21" s="80"/>
      <c r="FT21" s="80"/>
      <c r="FU21" s="80"/>
      <c r="FV21" s="80"/>
      <c r="FW21" s="80"/>
      <c r="FX21" s="80"/>
      <c r="FY21" s="80"/>
      <c r="FZ21" s="80"/>
      <c r="GA21" s="80"/>
      <c r="GB21" s="80"/>
      <c r="GC21" s="80"/>
      <c r="GD21" s="80"/>
      <c r="GE21" s="80"/>
      <c r="GF21" s="80"/>
      <c r="GG21" s="80"/>
      <c r="GH21" s="80"/>
      <c r="GI21" s="80"/>
      <c r="GJ21" s="80"/>
      <c r="GK21" s="80"/>
      <c r="GL21" s="80"/>
      <c r="GM21" s="80"/>
      <c r="GN21" s="80"/>
      <c r="GO21" s="80"/>
      <c r="GP21" s="80"/>
      <c r="GQ21" s="80"/>
      <c r="GR21" s="80"/>
      <c r="GS21" s="80"/>
      <c r="GT21" s="80"/>
      <c r="GU21" s="80"/>
      <c r="GV21" s="80"/>
      <c r="GW21" s="80"/>
      <c r="GX21" s="80"/>
      <c r="GY21" s="80"/>
      <c r="GZ21" s="80"/>
      <c r="HA21" s="80"/>
      <c r="HB21" s="80"/>
      <c r="HC21" s="80"/>
      <c r="HD21" s="80"/>
      <c r="HE21" s="80"/>
      <c r="HF21" s="80"/>
      <c r="HG21" s="80"/>
      <c r="HH21" s="80"/>
      <c r="HI21" s="80"/>
      <c r="HJ21" s="80"/>
      <c r="HK21" s="80"/>
      <c r="HL21" s="80"/>
      <c r="HM21" s="80"/>
      <c r="HN21" s="80"/>
      <c r="HO21" s="80"/>
      <c r="HP21" s="80"/>
      <c r="HQ21" s="80"/>
      <c r="HR21" s="80"/>
      <c r="HS21" s="80"/>
      <c r="HT21" s="80"/>
      <c r="HU21" s="80"/>
      <c r="HV21" s="80"/>
      <c r="HW21" s="80"/>
      <c r="HX21" s="80"/>
      <c r="HY21" s="80"/>
      <c r="HZ21" s="80"/>
      <c r="IA21" s="80"/>
      <c r="IB21" s="80"/>
      <c r="IC21" s="80"/>
      <c r="ID21" s="80"/>
      <c r="IE21" s="80"/>
      <c r="IF21" s="80"/>
      <c r="IG21" s="80"/>
      <c r="IH21" s="80"/>
      <c r="II21" s="80"/>
      <c r="IJ21" s="80"/>
      <c r="IK21" s="80"/>
      <c r="IL21" s="80"/>
      <c r="IM21" s="80"/>
      <c r="IN21" s="80"/>
      <c r="IO21" s="80"/>
      <c r="IP21" s="80"/>
      <c r="IQ21" s="80"/>
      <c r="IR21" s="80"/>
      <c r="IS21" s="80"/>
      <c r="IT21" s="80"/>
      <c r="IU21" s="80"/>
    </row>
    <row r="22" spans="1:255" s="81" customFormat="1" ht="12" customHeight="1" x14ac:dyDescent="0.25">
      <c r="A22" s="76"/>
      <c r="B22" s="99" t="s">
        <v>74</v>
      </c>
      <c r="C22" s="100" t="s">
        <v>17</v>
      </c>
      <c r="D22" s="100">
        <v>2</v>
      </c>
      <c r="E22" s="100" t="s">
        <v>64</v>
      </c>
      <c r="F22" s="101">
        <v>25000</v>
      </c>
      <c r="G22" s="102">
        <f t="shared" si="0"/>
        <v>50000</v>
      </c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0"/>
      <c r="DX22" s="80"/>
      <c r="DY22" s="80"/>
      <c r="DZ22" s="80"/>
      <c r="EA22" s="80"/>
      <c r="EB22" s="80"/>
      <c r="EC22" s="80"/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0"/>
      <c r="EO22" s="80"/>
      <c r="EP22" s="80"/>
      <c r="EQ22" s="80"/>
      <c r="ER22" s="80"/>
      <c r="ES22" s="80"/>
      <c r="ET22" s="80"/>
      <c r="EU22" s="80"/>
      <c r="EV22" s="80"/>
      <c r="EW22" s="80"/>
      <c r="EX22" s="80"/>
      <c r="EY22" s="80"/>
      <c r="EZ22" s="80"/>
      <c r="FA22" s="80"/>
      <c r="FB22" s="80"/>
      <c r="FC22" s="80"/>
      <c r="FD22" s="80"/>
      <c r="FE22" s="80"/>
      <c r="FF22" s="80"/>
      <c r="FG22" s="80"/>
      <c r="FH22" s="80"/>
      <c r="FI22" s="80"/>
      <c r="FJ22" s="80"/>
      <c r="FK22" s="80"/>
      <c r="FL22" s="80"/>
      <c r="FM22" s="80"/>
      <c r="FN22" s="80"/>
      <c r="FO22" s="80"/>
      <c r="FP22" s="80"/>
      <c r="FQ22" s="80"/>
      <c r="FR22" s="80"/>
      <c r="FS22" s="80"/>
      <c r="FT22" s="80"/>
      <c r="FU22" s="80"/>
      <c r="FV22" s="80"/>
      <c r="FW22" s="80"/>
      <c r="FX22" s="80"/>
      <c r="FY22" s="80"/>
      <c r="FZ22" s="80"/>
      <c r="GA22" s="80"/>
      <c r="GB22" s="80"/>
      <c r="GC22" s="80"/>
      <c r="GD22" s="80"/>
      <c r="GE22" s="80"/>
      <c r="GF22" s="80"/>
      <c r="GG22" s="80"/>
      <c r="GH22" s="80"/>
      <c r="GI22" s="80"/>
      <c r="GJ22" s="80"/>
      <c r="GK22" s="80"/>
      <c r="GL22" s="80"/>
      <c r="GM22" s="80"/>
      <c r="GN22" s="80"/>
      <c r="GO22" s="80"/>
      <c r="GP22" s="80"/>
      <c r="GQ22" s="80"/>
      <c r="GR22" s="80"/>
      <c r="GS22" s="80"/>
      <c r="GT22" s="80"/>
      <c r="GU22" s="80"/>
      <c r="GV22" s="80"/>
      <c r="GW22" s="80"/>
      <c r="GX22" s="80"/>
      <c r="GY22" s="80"/>
      <c r="GZ22" s="80"/>
      <c r="HA22" s="80"/>
      <c r="HB22" s="80"/>
      <c r="HC22" s="80"/>
      <c r="HD22" s="80"/>
      <c r="HE22" s="80"/>
      <c r="HF22" s="80"/>
      <c r="HG22" s="80"/>
      <c r="HH22" s="80"/>
      <c r="HI22" s="80"/>
      <c r="HJ22" s="80"/>
      <c r="HK22" s="80"/>
      <c r="HL22" s="80"/>
      <c r="HM22" s="80"/>
      <c r="HN22" s="80"/>
      <c r="HO22" s="80"/>
      <c r="HP22" s="80"/>
      <c r="HQ22" s="80"/>
      <c r="HR22" s="80"/>
      <c r="HS22" s="80"/>
      <c r="HT22" s="80"/>
      <c r="HU22" s="80"/>
      <c r="HV22" s="80"/>
      <c r="HW22" s="80"/>
      <c r="HX22" s="80"/>
      <c r="HY22" s="80"/>
      <c r="HZ22" s="80"/>
      <c r="IA22" s="80"/>
      <c r="IB22" s="80"/>
      <c r="IC22" s="80"/>
      <c r="ID22" s="80"/>
      <c r="IE22" s="80"/>
      <c r="IF22" s="80"/>
      <c r="IG22" s="80"/>
      <c r="IH22" s="80"/>
      <c r="II22" s="80"/>
      <c r="IJ22" s="80"/>
      <c r="IK22" s="80"/>
      <c r="IL22" s="80"/>
      <c r="IM22" s="80"/>
      <c r="IN22" s="80"/>
      <c r="IO22" s="80"/>
      <c r="IP22" s="80"/>
      <c r="IQ22" s="80"/>
      <c r="IR22" s="80"/>
      <c r="IS22" s="80"/>
      <c r="IT22" s="80"/>
      <c r="IU22" s="80"/>
    </row>
    <row r="23" spans="1:255" s="81" customFormat="1" ht="12" customHeight="1" x14ac:dyDescent="0.25">
      <c r="A23" s="76"/>
      <c r="B23" s="99" t="s">
        <v>75</v>
      </c>
      <c r="C23" s="100" t="s">
        <v>17</v>
      </c>
      <c r="D23" s="100">
        <v>12</v>
      </c>
      <c r="E23" s="100" t="s">
        <v>64</v>
      </c>
      <c r="F23" s="101">
        <v>20000</v>
      </c>
      <c r="G23" s="102">
        <f t="shared" si="0"/>
        <v>240000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  <c r="IS23" s="80"/>
      <c r="IT23" s="80"/>
      <c r="IU23" s="80"/>
    </row>
    <row r="24" spans="1:255" ht="11.25" customHeight="1" x14ac:dyDescent="0.25">
      <c r="B24" s="16" t="s">
        <v>18</v>
      </c>
      <c r="C24" s="17"/>
      <c r="D24" s="17"/>
      <c r="E24" s="17"/>
      <c r="F24" s="18"/>
      <c r="G24" s="19">
        <f>SUM(G21:G23)</f>
        <v>440000</v>
      </c>
    </row>
    <row r="25" spans="1:255" ht="15.75" customHeight="1" x14ac:dyDescent="0.25">
      <c r="A25" s="5"/>
      <c r="B25" s="13"/>
      <c r="C25" s="14"/>
      <c r="D25" s="14"/>
      <c r="E25" s="14"/>
      <c r="F25" s="15"/>
      <c r="G25" s="15"/>
      <c r="K25" s="69"/>
    </row>
    <row r="26" spans="1:255" ht="12" customHeight="1" x14ac:dyDescent="0.25">
      <c r="A26" s="5"/>
      <c r="B26" s="92" t="s">
        <v>19</v>
      </c>
      <c r="C26" s="93"/>
      <c r="D26" s="94"/>
      <c r="E26" s="94"/>
      <c r="F26" s="95"/>
      <c r="G26" s="96"/>
    </row>
    <row r="27" spans="1:255" ht="24" customHeight="1" x14ac:dyDescent="0.25">
      <c r="A27" s="5"/>
      <c r="B27" s="97" t="s">
        <v>11</v>
      </c>
      <c r="C27" s="98" t="s">
        <v>12</v>
      </c>
      <c r="D27" s="98" t="s">
        <v>13</v>
      </c>
      <c r="E27" s="97" t="s">
        <v>14</v>
      </c>
      <c r="F27" s="98" t="s">
        <v>15</v>
      </c>
      <c r="G27" s="97" t="s">
        <v>16</v>
      </c>
    </row>
    <row r="28" spans="1:255" s="81" customFormat="1" ht="12" customHeight="1" x14ac:dyDescent="0.25">
      <c r="A28" s="76"/>
      <c r="B28" s="99"/>
      <c r="C28" s="100"/>
      <c r="D28" s="100"/>
      <c r="E28" s="100"/>
      <c r="F28" s="101"/>
      <c r="G28" s="102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  <c r="IS28" s="80"/>
      <c r="IT28" s="80"/>
      <c r="IU28" s="80"/>
    </row>
    <row r="29" spans="1:255" ht="11.25" customHeight="1" x14ac:dyDescent="0.25">
      <c r="B29" s="16" t="s">
        <v>20</v>
      </c>
      <c r="C29" s="17"/>
      <c r="D29" s="17"/>
      <c r="E29" s="17"/>
      <c r="F29" s="18"/>
      <c r="G29" s="19">
        <f>SUM(G28)</f>
        <v>0</v>
      </c>
    </row>
    <row r="30" spans="1:255" ht="15.75" customHeight="1" x14ac:dyDescent="0.25">
      <c r="A30" s="5"/>
      <c r="B30" s="13"/>
      <c r="C30" s="14"/>
      <c r="D30" s="14"/>
      <c r="E30" s="14"/>
      <c r="F30" s="15"/>
      <c r="G30" s="15"/>
      <c r="K30" s="69"/>
    </row>
    <row r="31" spans="1:255" ht="12" customHeight="1" x14ac:dyDescent="0.25">
      <c r="A31" s="5"/>
      <c r="B31" s="92" t="s">
        <v>21</v>
      </c>
      <c r="C31" s="93"/>
      <c r="D31" s="94"/>
      <c r="E31" s="94"/>
      <c r="F31" s="95"/>
      <c r="G31" s="96"/>
    </row>
    <row r="32" spans="1:255" ht="24" customHeight="1" x14ac:dyDescent="0.25">
      <c r="A32" s="5"/>
      <c r="B32" s="97" t="s">
        <v>11</v>
      </c>
      <c r="C32" s="98" t="s">
        <v>12</v>
      </c>
      <c r="D32" s="98" t="s">
        <v>13</v>
      </c>
      <c r="E32" s="97" t="s">
        <v>14</v>
      </c>
      <c r="F32" s="98" t="s">
        <v>15</v>
      </c>
      <c r="G32" s="97" t="s">
        <v>16</v>
      </c>
    </row>
    <row r="33" spans="1:255" s="81" customFormat="1" ht="12" customHeight="1" x14ac:dyDescent="0.25">
      <c r="A33" s="76"/>
      <c r="B33" s="99" t="s">
        <v>88</v>
      </c>
      <c r="C33" s="100" t="s">
        <v>22</v>
      </c>
      <c r="D33" s="100">
        <v>6</v>
      </c>
      <c r="E33" s="100" t="s">
        <v>89</v>
      </c>
      <c r="F33" s="101">
        <v>30000</v>
      </c>
      <c r="G33" s="102">
        <f t="shared" ref="G33:G34" si="1">D33*F33</f>
        <v>180000</v>
      </c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  <c r="IM33" s="80"/>
      <c r="IN33" s="80"/>
      <c r="IO33" s="80"/>
      <c r="IP33" s="80"/>
      <c r="IQ33" s="80"/>
      <c r="IR33" s="80"/>
      <c r="IS33" s="80"/>
      <c r="IT33" s="80"/>
      <c r="IU33" s="80"/>
    </row>
    <row r="34" spans="1:255" s="81" customFormat="1" ht="12" customHeight="1" x14ac:dyDescent="0.25">
      <c r="A34" s="76"/>
      <c r="B34" s="99" t="s">
        <v>90</v>
      </c>
      <c r="C34" s="100" t="s">
        <v>22</v>
      </c>
      <c r="D34" s="100">
        <v>1</v>
      </c>
      <c r="E34" s="100" t="s">
        <v>91</v>
      </c>
      <c r="F34" s="101">
        <v>35000</v>
      </c>
      <c r="G34" s="102">
        <f t="shared" si="1"/>
        <v>35000</v>
      </c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  <c r="IS34" s="80"/>
      <c r="IT34" s="80"/>
      <c r="IU34" s="80"/>
    </row>
    <row r="35" spans="1:255" ht="12" customHeight="1" x14ac:dyDescent="0.25">
      <c r="A35" s="33"/>
      <c r="B35" s="70" t="s">
        <v>23</v>
      </c>
      <c r="C35" s="71"/>
      <c r="D35" s="71"/>
      <c r="E35" s="71"/>
      <c r="F35" s="72"/>
      <c r="G35" s="73">
        <f>SUM(G33:G34)</f>
        <v>215000</v>
      </c>
    </row>
    <row r="36" spans="1:255" ht="12" customHeight="1" x14ac:dyDescent="0.25">
      <c r="A36" s="33"/>
      <c r="B36" s="13"/>
      <c r="C36" s="14"/>
      <c r="D36" s="14"/>
      <c r="E36" s="14"/>
      <c r="F36" s="15"/>
      <c r="G36" s="15"/>
    </row>
    <row r="37" spans="1:255" ht="12" customHeight="1" x14ac:dyDescent="0.25">
      <c r="A37" s="5"/>
      <c r="B37" s="92" t="s">
        <v>24</v>
      </c>
      <c r="C37" s="93"/>
      <c r="D37" s="94"/>
      <c r="E37" s="94"/>
      <c r="F37" s="95"/>
      <c r="G37" s="96"/>
    </row>
    <row r="38" spans="1:255" ht="24" customHeight="1" x14ac:dyDescent="0.25">
      <c r="A38" s="5"/>
      <c r="B38" s="97" t="s">
        <v>25</v>
      </c>
      <c r="C38" s="98" t="s">
        <v>26</v>
      </c>
      <c r="D38" s="98" t="s">
        <v>27</v>
      </c>
      <c r="E38" s="97" t="s">
        <v>14</v>
      </c>
      <c r="F38" s="98" t="s">
        <v>15</v>
      </c>
      <c r="G38" s="97" t="s">
        <v>16</v>
      </c>
    </row>
    <row r="39" spans="1:255" s="81" customFormat="1" ht="12" customHeight="1" x14ac:dyDescent="0.25">
      <c r="A39" s="76"/>
      <c r="B39" s="105" t="s">
        <v>28</v>
      </c>
      <c r="C39" s="100"/>
      <c r="D39" s="100"/>
      <c r="E39" s="100"/>
      <c r="F39" s="101"/>
      <c r="G39" s="102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0"/>
      <c r="BT39" s="80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0"/>
      <c r="EO39" s="80"/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0"/>
      <c r="FF39" s="80"/>
      <c r="FG39" s="80"/>
      <c r="FH39" s="80"/>
      <c r="FI39" s="80"/>
      <c r="FJ39" s="80"/>
      <c r="FK39" s="80"/>
      <c r="FL39" s="80"/>
      <c r="FM39" s="80"/>
      <c r="FN39" s="80"/>
      <c r="FO39" s="80"/>
      <c r="FP39" s="80"/>
      <c r="FQ39" s="80"/>
      <c r="FR39" s="80"/>
      <c r="FS39" s="80"/>
      <c r="FT39" s="80"/>
      <c r="FU39" s="80"/>
      <c r="FV39" s="80"/>
      <c r="FW39" s="80"/>
      <c r="FX39" s="80"/>
      <c r="FY39" s="80"/>
      <c r="FZ39" s="80"/>
      <c r="GA39" s="80"/>
      <c r="GB39" s="80"/>
      <c r="GC39" s="80"/>
      <c r="GD39" s="80"/>
      <c r="GE39" s="80"/>
      <c r="GF39" s="80"/>
      <c r="GG39" s="80"/>
      <c r="GH39" s="80"/>
      <c r="GI39" s="80"/>
      <c r="GJ39" s="80"/>
      <c r="GK39" s="80"/>
      <c r="GL39" s="80"/>
      <c r="GM39" s="80"/>
      <c r="GN39" s="80"/>
      <c r="GO39" s="80"/>
      <c r="GP39" s="80"/>
      <c r="GQ39" s="80"/>
      <c r="GR39" s="80"/>
      <c r="GS39" s="80"/>
      <c r="GT39" s="80"/>
      <c r="GU39" s="80"/>
      <c r="GV39" s="80"/>
      <c r="GW39" s="80"/>
      <c r="GX39" s="80"/>
      <c r="GY39" s="80"/>
      <c r="GZ39" s="80"/>
      <c r="HA39" s="80"/>
      <c r="HB39" s="80"/>
      <c r="HC39" s="80"/>
      <c r="HD39" s="80"/>
      <c r="HE39" s="80"/>
      <c r="HF39" s="80"/>
      <c r="HG39" s="80"/>
      <c r="HH39" s="80"/>
      <c r="HI39" s="80"/>
      <c r="HJ39" s="80"/>
      <c r="HK39" s="80"/>
      <c r="HL39" s="80"/>
      <c r="HM39" s="80"/>
      <c r="HN39" s="80"/>
      <c r="HO39" s="80"/>
      <c r="HP39" s="80"/>
      <c r="HQ39" s="80"/>
      <c r="HR39" s="80"/>
      <c r="HS39" s="80"/>
      <c r="HT39" s="80"/>
      <c r="HU39" s="80"/>
      <c r="HV39" s="80"/>
      <c r="HW39" s="80"/>
      <c r="HX39" s="80"/>
      <c r="HY39" s="80"/>
      <c r="HZ39" s="80"/>
      <c r="IA39" s="80"/>
      <c r="IB39" s="80"/>
      <c r="IC39" s="80"/>
      <c r="ID39" s="80"/>
      <c r="IE39" s="80"/>
      <c r="IF39" s="80"/>
      <c r="IG39" s="80"/>
      <c r="IH39" s="80"/>
      <c r="II39" s="80"/>
      <c r="IJ39" s="80"/>
      <c r="IK39" s="80"/>
      <c r="IL39" s="80"/>
      <c r="IM39" s="80"/>
      <c r="IN39" s="80"/>
      <c r="IO39" s="80"/>
      <c r="IP39" s="80"/>
      <c r="IQ39" s="80"/>
      <c r="IR39" s="80"/>
      <c r="IS39" s="80"/>
      <c r="IT39" s="80"/>
      <c r="IU39" s="80"/>
    </row>
    <row r="40" spans="1:255" s="81" customFormat="1" ht="12" customHeight="1" x14ac:dyDescent="0.25">
      <c r="A40" s="76"/>
      <c r="B40" s="99" t="s">
        <v>66</v>
      </c>
      <c r="C40" s="100" t="s">
        <v>29</v>
      </c>
      <c r="D40" s="100">
        <v>100</v>
      </c>
      <c r="E40" s="100" t="s">
        <v>92</v>
      </c>
      <c r="F40" s="101">
        <v>1120</v>
      </c>
      <c r="G40" s="102">
        <f>+D40*F40</f>
        <v>112000</v>
      </c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0"/>
      <c r="AP40" s="80"/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0"/>
      <c r="BE40" s="80"/>
      <c r="BF40" s="80"/>
      <c r="BG40" s="80"/>
      <c r="BH40" s="80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0"/>
      <c r="BT40" s="80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0"/>
      <c r="EO40" s="80"/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0"/>
      <c r="FF40" s="80"/>
      <c r="FG40" s="80"/>
      <c r="FH40" s="80"/>
      <c r="FI40" s="80"/>
      <c r="FJ40" s="80"/>
      <c r="FK40" s="80"/>
      <c r="FL40" s="80"/>
      <c r="FM40" s="80"/>
      <c r="FN40" s="80"/>
      <c r="FO40" s="80"/>
      <c r="FP40" s="80"/>
      <c r="FQ40" s="80"/>
      <c r="FR40" s="80"/>
      <c r="FS40" s="80"/>
      <c r="FT40" s="80"/>
      <c r="FU40" s="80"/>
      <c r="FV40" s="80"/>
      <c r="FW40" s="80"/>
      <c r="FX40" s="80"/>
      <c r="FY40" s="80"/>
      <c r="FZ40" s="80"/>
      <c r="GA40" s="80"/>
      <c r="GB40" s="80"/>
      <c r="GC40" s="80"/>
      <c r="GD40" s="80"/>
      <c r="GE40" s="80"/>
      <c r="GF40" s="80"/>
      <c r="GG40" s="80"/>
      <c r="GH40" s="80"/>
      <c r="GI40" s="80"/>
      <c r="GJ40" s="80"/>
      <c r="GK40" s="80"/>
      <c r="GL40" s="80"/>
      <c r="GM40" s="80"/>
      <c r="GN40" s="80"/>
      <c r="GO40" s="80"/>
      <c r="GP40" s="80"/>
      <c r="GQ40" s="80"/>
      <c r="GR40" s="80"/>
      <c r="GS40" s="80"/>
      <c r="GT40" s="80"/>
      <c r="GU40" s="80"/>
      <c r="GV40" s="80"/>
      <c r="GW40" s="80"/>
      <c r="GX40" s="80"/>
      <c r="GY40" s="80"/>
      <c r="GZ40" s="80"/>
      <c r="HA40" s="80"/>
      <c r="HB40" s="80"/>
      <c r="HC40" s="80"/>
      <c r="HD40" s="80"/>
      <c r="HE40" s="80"/>
      <c r="HF40" s="80"/>
      <c r="HG40" s="80"/>
      <c r="HH40" s="80"/>
      <c r="HI40" s="80"/>
      <c r="HJ40" s="80"/>
      <c r="HK40" s="80"/>
      <c r="HL40" s="80"/>
      <c r="HM40" s="80"/>
      <c r="HN40" s="80"/>
      <c r="HO40" s="80"/>
      <c r="HP40" s="80"/>
      <c r="HQ40" s="80"/>
      <c r="HR40" s="80"/>
      <c r="HS40" s="80"/>
      <c r="HT40" s="80"/>
      <c r="HU40" s="80"/>
      <c r="HV40" s="80"/>
      <c r="HW40" s="80"/>
      <c r="HX40" s="80"/>
      <c r="HY40" s="80"/>
      <c r="HZ40" s="80"/>
      <c r="IA40" s="80"/>
      <c r="IB40" s="80"/>
      <c r="IC40" s="80"/>
      <c r="ID40" s="80"/>
      <c r="IE40" s="80"/>
      <c r="IF40" s="80"/>
      <c r="IG40" s="80"/>
      <c r="IH40" s="80"/>
      <c r="II40" s="80"/>
      <c r="IJ40" s="80"/>
      <c r="IK40" s="80"/>
      <c r="IL40" s="80"/>
      <c r="IM40" s="80"/>
      <c r="IN40" s="80"/>
      <c r="IO40" s="80"/>
      <c r="IP40" s="80"/>
      <c r="IQ40" s="80"/>
      <c r="IR40" s="80"/>
      <c r="IS40" s="80"/>
      <c r="IT40" s="80"/>
      <c r="IU40" s="80"/>
    </row>
    <row r="41" spans="1:255" s="81" customFormat="1" ht="12" customHeight="1" x14ac:dyDescent="0.25">
      <c r="A41" s="76"/>
      <c r="B41" s="99" t="s">
        <v>67</v>
      </c>
      <c r="C41" s="100" t="s">
        <v>29</v>
      </c>
      <c r="D41" s="100">
        <v>200</v>
      </c>
      <c r="E41" s="100" t="s">
        <v>92</v>
      </c>
      <c r="F41" s="101">
        <v>1200</v>
      </c>
      <c r="G41" s="102">
        <f>+D41*F41</f>
        <v>240000</v>
      </c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0"/>
      <c r="BT41" s="80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0"/>
      <c r="EO41" s="80"/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0"/>
      <c r="FF41" s="80"/>
      <c r="FG41" s="80"/>
      <c r="FH41" s="80"/>
      <c r="FI41" s="80"/>
      <c r="FJ41" s="80"/>
      <c r="FK41" s="80"/>
      <c r="FL41" s="80"/>
      <c r="FM41" s="80"/>
      <c r="FN41" s="80"/>
      <c r="FO41" s="80"/>
      <c r="FP41" s="80"/>
      <c r="FQ41" s="80"/>
      <c r="FR41" s="80"/>
      <c r="FS41" s="80"/>
      <c r="FT41" s="80"/>
      <c r="FU41" s="80"/>
      <c r="FV41" s="80"/>
      <c r="FW41" s="80"/>
      <c r="FX41" s="80"/>
      <c r="FY41" s="80"/>
      <c r="FZ41" s="80"/>
      <c r="GA41" s="80"/>
      <c r="GB41" s="80"/>
      <c r="GC41" s="80"/>
      <c r="GD41" s="80"/>
      <c r="GE41" s="80"/>
      <c r="GF41" s="80"/>
      <c r="GG41" s="80"/>
      <c r="GH41" s="80"/>
      <c r="GI41" s="80"/>
      <c r="GJ41" s="80"/>
      <c r="GK41" s="80"/>
      <c r="GL41" s="80"/>
      <c r="GM41" s="80"/>
      <c r="GN41" s="80"/>
      <c r="GO41" s="80"/>
      <c r="GP41" s="80"/>
      <c r="GQ41" s="80"/>
      <c r="GR41" s="80"/>
      <c r="GS41" s="80"/>
      <c r="GT41" s="80"/>
      <c r="GU41" s="80"/>
      <c r="GV41" s="80"/>
      <c r="GW41" s="80"/>
      <c r="GX41" s="80"/>
      <c r="GY41" s="80"/>
      <c r="GZ41" s="80"/>
      <c r="HA41" s="80"/>
      <c r="HB41" s="80"/>
      <c r="HC41" s="80"/>
      <c r="HD41" s="80"/>
      <c r="HE41" s="80"/>
      <c r="HF41" s="80"/>
      <c r="HG41" s="80"/>
      <c r="HH41" s="80"/>
      <c r="HI41" s="80"/>
      <c r="HJ41" s="80"/>
      <c r="HK41" s="80"/>
      <c r="HL41" s="80"/>
      <c r="HM41" s="80"/>
      <c r="HN41" s="80"/>
      <c r="HO41" s="80"/>
      <c r="HP41" s="80"/>
      <c r="HQ41" s="80"/>
      <c r="HR41" s="80"/>
      <c r="HS41" s="80"/>
      <c r="HT41" s="80"/>
      <c r="HU41" s="80"/>
      <c r="HV41" s="80"/>
      <c r="HW41" s="80"/>
      <c r="HX41" s="80"/>
      <c r="HY41" s="80"/>
      <c r="HZ41" s="80"/>
      <c r="IA41" s="80"/>
      <c r="IB41" s="80"/>
      <c r="IC41" s="80"/>
      <c r="ID41" s="80"/>
      <c r="IE41" s="80"/>
      <c r="IF41" s="80"/>
      <c r="IG41" s="80"/>
      <c r="IH41" s="80"/>
      <c r="II41" s="80"/>
      <c r="IJ41" s="80"/>
      <c r="IK41" s="80"/>
      <c r="IL41" s="80"/>
      <c r="IM41" s="80"/>
      <c r="IN41" s="80"/>
      <c r="IO41" s="80"/>
      <c r="IP41" s="80"/>
      <c r="IQ41" s="80"/>
      <c r="IR41" s="80"/>
      <c r="IS41" s="80"/>
      <c r="IT41" s="80"/>
      <c r="IU41" s="80"/>
    </row>
    <row r="42" spans="1:255" s="81" customFormat="1" ht="12" customHeight="1" x14ac:dyDescent="0.25">
      <c r="A42" s="76"/>
      <c r="B42" s="105" t="s">
        <v>77</v>
      </c>
      <c r="C42" s="100"/>
      <c r="D42" s="100"/>
      <c r="E42" s="100"/>
      <c r="F42" s="101"/>
      <c r="G42" s="102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0"/>
      <c r="BF42" s="80"/>
      <c r="BG42" s="80"/>
      <c r="BH42" s="80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0"/>
      <c r="BT42" s="80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0"/>
      <c r="EO42" s="80"/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0"/>
      <c r="FF42" s="80"/>
      <c r="FG42" s="80"/>
      <c r="FH42" s="80"/>
      <c r="FI42" s="80"/>
      <c r="FJ42" s="80"/>
      <c r="FK42" s="80"/>
      <c r="FL42" s="80"/>
      <c r="FM42" s="80"/>
      <c r="FN42" s="80"/>
      <c r="FO42" s="80"/>
      <c r="FP42" s="80"/>
      <c r="FQ42" s="80"/>
      <c r="FR42" s="80"/>
      <c r="FS42" s="80"/>
      <c r="FT42" s="80"/>
      <c r="FU42" s="80"/>
      <c r="FV42" s="80"/>
      <c r="FW42" s="80"/>
      <c r="FX42" s="80"/>
      <c r="FY42" s="80"/>
      <c r="FZ42" s="80"/>
      <c r="GA42" s="80"/>
      <c r="GB42" s="80"/>
      <c r="GC42" s="80"/>
      <c r="GD42" s="80"/>
      <c r="GE42" s="80"/>
      <c r="GF42" s="80"/>
      <c r="GG42" s="80"/>
      <c r="GH42" s="80"/>
      <c r="GI42" s="80"/>
      <c r="GJ42" s="80"/>
      <c r="GK42" s="80"/>
      <c r="GL42" s="80"/>
      <c r="GM42" s="80"/>
      <c r="GN42" s="80"/>
      <c r="GO42" s="80"/>
      <c r="GP42" s="80"/>
      <c r="GQ42" s="80"/>
      <c r="GR42" s="80"/>
      <c r="GS42" s="80"/>
      <c r="GT42" s="80"/>
      <c r="GU42" s="80"/>
      <c r="GV42" s="80"/>
      <c r="GW42" s="80"/>
      <c r="GX42" s="80"/>
      <c r="GY42" s="80"/>
      <c r="GZ42" s="80"/>
      <c r="HA42" s="80"/>
      <c r="HB42" s="80"/>
      <c r="HC42" s="80"/>
      <c r="HD42" s="80"/>
      <c r="HE42" s="80"/>
      <c r="HF42" s="80"/>
      <c r="HG42" s="80"/>
      <c r="HH42" s="80"/>
      <c r="HI42" s="80"/>
      <c r="HJ42" s="80"/>
      <c r="HK42" s="80"/>
      <c r="HL42" s="80"/>
      <c r="HM42" s="80"/>
      <c r="HN42" s="80"/>
      <c r="HO42" s="80"/>
      <c r="HP42" s="80"/>
      <c r="HQ42" s="80"/>
      <c r="HR42" s="80"/>
      <c r="HS42" s="80"/>
      <c r="HT42" s="80"/>
      <c r="HU42" s="80"/>
      <c r="HV42" s="80"/>
      <c r="HW42" s="80"/>
      <c r="HX42" s="80"/>
      <c r="HY42" s="80"/>
      <c r="HZ42" s="80"/>
      <c r="IA42" s="80"/>
      <c r="IB42" s="80"/>
      <c r="IC42" s="80"/>
      <c r="ID42" s="80"/>
      <c r="IE42" s="80"/>
      <c r="IF42" s="80"/>
      <c r="IG42" s="80"/>
      <c r="IH42" s="80"/>
      <c r="II42" s="80"/>
      <c r="IJ42" s="80"/>
      <c r="IK42" s="80"/>
      <c r="IL42" s="80"/>
      <c r="IM42" s="80"/>
      <c r="IN42" s="80"/>
      <c r="IO42" s="80"/>
      <c r="IP42" s="80"/>
      <c r="IQ42" s="80"/>
      <c r="IR42" s="80"/>
      <c r="IS42" s="80"/>
      <c r="IT42" s="80"/>
      <c r="IU42" s="80"/>
    </row>
    <row r="43" spans="1:255" s="81" customFormat="1" ht="12" customHeight="1" x14ac:dyDescent="0.25">
      <c r="A43" s="76"/>
      <c r="B43" s="105" t="s">
        <v>78</v>
      </c>
      <c r="C43" s="100"/>
      <c r="D43" s="100"/>
      <c r="E43" s="100"/>
      <c r="F43" s="101"/>
      <c r="G43" s="102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0"/>
      <c r="EO43" s="80"/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0"/>
      <c r="FF43" s="80"/>
      <c r="FG43" s="80"/>
      <c r="FH43" s="80"/>
      <c r="FI43" s="80"/>
      <c r="FJ43" s="80"/>
      <c r="FK43" s="80"/>
      <c r="FL43" s="80"/>
      <c r="FM43" s="80"/>
      <c r="FN43" s="80"/>
      <c r="FO43" s="80"/>
      <c r="FP43" s="80"/>
      <c r="FQ43" s="80"/>
      <c r="FR43" s="80"/>
      <c r="FS43" s="80"/>
      <c r="FT43" s="80"/>
      <c r="FU43" s="80"/>
      <c r="FV43" s="80"/>
      <c r="FW43" s="80"/>
      <c r="FX43" s="80"/>
      <c r="FY43" s="80"/>
      <c r="FZ43" s="80"/>
      <c r="GA43" s="80"/>
      <c r="GB43" s="80"/>
      <c r="GC43" s="80"/>
      <c r="GD43" s="80"/>
      <c r="GE43" s="80"/>
      <c r="GF43" s="80"/>
      <c r="GG43" s="80"/>
      <c r="GH43" s="80"/>
      <c r="GI43" s="80"/>
      <c r="GJ43" s="80"/>
      <c r="GK43" s="80"/>
      <c r="GL43" s="80"/>
      <c r="GM43" s="80"/>
      <c r="GN43" s="80"/>
      <c r="GO43" s="80"/>
      <c r="GP43" s="80"/>
      <c r="GQ43" s="80"/>
      <c r="GR43" s="80"/>
      <c r="GS43" s="80"/>
      <c r="GT43" s="80"/>
      <c r="GU43" s="80"/>
      <c r="GV43" s="80"/>
      <c r="GW43" s="80"/>
      <c r="GX43" s="80"/>
      <c r="GY43" s="80"/>
      <c r="GZ43" s="80"/>
      <c r="HA43" s="80"/>
      <c r="HB43" s="80"/>
      <c r="HC43" s="80"/>
      <c r="HD43" s="80"/>
      <c r="HE43" s="80"/>
      <c r="HF43" s="80"/>
      <c r="HG43" s="80"/>
      <c r="HH43" s="80"/>
      <c r="HI43" s="80"/>
      <c r="HJ43" s="80"/>
      <c r="HK43" s="80"/>
      <c r="HL43" s="80"/>
      <c r="HM43" s="80"/>
      <c r="HN43" s="80"/>
      <c r="HO43" s="80"/>
      <c r="HP43" s="80"/>
      <c r="HQ43" s="80"/>
      <c r="HR43" s="80"/>
      <c r="HS43" s="80"/>
      <c r="HT43" s="80"/>
      <c r="HU43" s="80"/>
      <c r="HV43" s="80"/>
      <c r="HW43" s="80"/>
      <c r="HX43" s="80"/>
      <c r="HY43" s="80"/>
      <c r="HZ43" s="80"/>
      <c r="IA43" s="80"/>
      <c r="IB43" s="80"/>
      <c r="IC43" s="80"/>
      <c r="ID43" s="80"/>
      <c r="IE43" s="80"/>
      <c r="IF43" s="80"/>
      <c r="IG43" s="80"/>
      <c r="IH43" s="80"/>
      <c r="II43" s="80"/>
      <c r="IJ43" s="80"/>
      <c r="IK43" s="80"/>
      <c r="IL43" s="80"/>
      <c r="IM43" s="80"/>
      <c r="IN43" s="80"/>
      <c r="IO43" s="80"/>
      <c r="IP43" s="80"/>
      <c r="IQ43" s="80"/>
      <c r="IR43" s="80"/>
      <c r="IS43" s="80"/>
      <c r="IT43" s="80"/>
      <c r="IU43" s="80"/>
    </row>
    <row r="44" spans="1:255" s="81" customFormat="1" ht="12" customHeight="1" x14ac:dyDescent="0.25">
      <c r="A44" s="76"/>
      <c r="B44" s="99" t="s">
        <v>93</v>
      </c>
      <c r="C44" s="100" t="s">
        <v>79</v>
      </c>
      <c r="D44" s="100">
        <v>1</v>
      </c>
      <c r="E44" s="100" t="s">
        <v>94</v>
      </c>
      <c r="F44" s="101">
        <v>35370</v>
      </c>
      <c r="G44" s="102">
        <f t="shared" ref="G44:G48" si="2">+D44*F44</f>
        <v>35370</v>
      </c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0"/>
      <c r="EO44" s="80"/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0"/>
      <c r="FF44" s="80"/>
      <c r="FG44" s="80"/>
      <c r="FH44" s="80"/>
      <c r="FI44" s="80"/>
      <c r="FJ44" s="80"/>
      <c r="FK44" s="80"/>
      <c r="FL44" s="80"/>
      <c r="FM44" s="80"/>
      <c r="FN44" s="80"/>
      <c r="FO44" s="80"/>
      <c r="FP44" s="80"/>
      <c r="FQ44" s="80"/>
      <c r="FR44" s="80"/>
      <c r="FS44" s="80"/>
      <c r="FT44" s="80"/>
      <c r="FU44" s="80"/>
      <c r="FV44" s="80"/>
      <c r="FW44" s="80"/>
      <c r="FX44" s="80"/>
      <c r="FY44" s="80"/>
      <c r="FZ44" s="80"/>
      <c r="GA44" s="80"/>
      <c r="GB44" s="80"/>
      <c r="GC44" s="80"/>
      <c r="GD44" s="80"/>
      <c r="GE44" s="80"/>
      <c r="GF44" s="80"/>
      <c r="GG44" s="80"/>
      <c r="GH44" s="80"/>
      <c r="GI44" s="80"/>
      <c r="GJ44" s="80"/>
      <c r="GK44" s="80"/>
      <c r="GL44" s="80"/>
      <c r="GM44" s="80"/>
      <c r="GN44" s="80"/>
      <c r="GO44" s="80"/>
      <c r="GP44" s="80"/>
      <c r="GQ44" s="80"/>
      <c r="GR44" s="80"/>
      <c r="GS44" s="80"/>
      <c r="GT44" s="80"/>
      <c r="GU44" s="80"/>
      <c r="GV44" s="80"/>
      <c r="GW44" s="80"/>
      <c r="GX44" s="80"/>
      <c r="GY44" s="80"/>
      <c r="GZ44" s="80"/>
      <c r="HA44" s="80"/>
      <c r="HB44" s="80"/>
      <c r="HC44" s="80"/>
      <c r="HD44" s="80"/>
      <c r="HE44" s="80"/>
      <c r="HF44" s="80"/>
      <c r="HG44" s="80"/>
      <c r="HH44" s="80"/>
      <c r="HI44" s="80"/>
      <c r="HJ44" s="80"/>
      <c r="HK44" s="80"/>
      <c r="HL44" s="80"/>
      <c r="HM44" s="80"/>
      <c r="HN44" s="80"/>
      <c r="HO44" s="80"/>
      <c r="HP44" s="80"/>
      <c r="HQ44" s="80"/>
      <c r="HR44" s="80"/>
      <c r="HS44" s="80"/>
      <c r="HT44" s="80"/>
      <c r="HU44" s="80"/>
      <c r="HV44" s="80"/>
      <c r="HW44" s="80"/>
      <c r="HX44" s="80"/>
      <c r="HY44" s="80"/>
      <c r="HZ44" s="80"/>
      <c r="IA44" s="80"/>
      <c r="IB44" s="80"/>
      <c r="IC44" s="80"/>
      <c r="ID44" s="80"/>
      <c r="IE44" s="80"/>
      <c r="IF44" s="80"/>
      <c r="IG44" s="80"/>
      <c r="IH44" s="80"/>
      <c r="II44" s="80"/>
      <c r="IJ44" s="80"/>
      <c r="IK44" s="80"/>
      <c r="IL44" s="80"/>
      <c r="IM44" s="80"/>
      <c r="IN44" s="80"/>
      <c r="IO44" s="80"/>
      <c r="IP44" s="80"/>
      <c r="IQ44" s="80"/>
      <c r="IR44" s="80"/>
      <c r="IS44" s="80"/>
      <c r="IT44" s="80"/>
      <c r="IU44" s="80"/>
    </row>
    <row r="45" spans="1:255" s="81" customFormat="1" ht="12" customHeight="1" x14ac:dyDescent="0.25">
      <c r="A45" s="76"/>
      <c r="B45" s="99" t="s">
        <v>80</v>
      </c>
      <c r="C45" s="100" t="s">
        <v>79</v>
      </c>
      <c r="D45" s="100">
        <v>2</v>
      </c>
      <c r="E45" s="100" t="s">
        <v>81</v>
      </c>
      <c r="F45" s="101">
        <v>6500</v>
      </c>
      <c r="G45" s="102">
        <f t="shared" si="2"/>
        <v>13000</v>
      </c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80"/>
      <c r="BB45" s="80"/>
      <c r="BC45" s="80"/>
      <c r="BD45" s="80"/>
      <c r="BE45" s="80"/>
      <c r="BF45" s="80"/>
      <c r="BG45" s="80"/>
      <c r="BH45" s="80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0"/>
      <c r="BT45" s="80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0"/>
      <c r="EO45" s="80"/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0"/>
      <c r="FF45" s="80"/>
      <c r="FG45" s="80"/>
      <c r="FH45" s="80"/>
      <c r="FI45" s="80"/>
      <c r="FJ45" s="80"/>
      <c r="FK45" s="80"/>
      <c r="FL45" s="80"/>
      <c r="FM45" s="80"/>
      <c r="FN45" s="80"/>
      <c r="FO45" s="80"/>
      <c r="FP45" s="80"/>
      <c r="FQ45" s="80"/>
      <c r="FR45" s="80"/>
      <c r="FS45" s="80"/>
      <c r="FT45" s="80"/>
      <c r="FU45" s="80"/>
      <c r="FV45" s="80"/>
      <c r="FW45" s="80"/>
      <c r="FX45" s="80"/>
      <c r="FY45" s="80"/>
      <c r="FZ45" s="80"/>
      <c r="GA45" s="80"/>
      <c r="GB45" s="80"/>
      <c r="GC45" s="80"/>
      <c r="GD45" s="80"/>
      <c r="GE45" s="80"/>
      <c r="GF45" s="80"/>
      <c r="GG45" s="80"/>
      <c r="GH45" s="80"/>
      <c r="GI45" s="80"/>
      <c r="GJ45" s="80"/>
      <c r="GK45" s="80"/>
      <c r="GL45" s="80"/>
      <c r="GM45" s="80"/>
      <c r="GN45" s="80"/>
      <c r="GO45" s="80"/>
      <c r="GP45" s="80"/>
      <c r="GQ45" s="80"/>
      <c r="GR45" s="80"/>
      <c r="GS45" s="80"/>
      <c r="GT45" s="80"/>
      <c r="GU45" s="80"/>
      <c r="GV45" s="80"/>
      <c r="GW45" s="80"/>
      <c r="GX45" s="80"/>
      <c r="GY45" s="80"/>
      <c r="GZ45" s="80"/>
      <c r="HA45" s="80"/>
      <c r="HB45" s="80"/>
      <c r="HC45" s="80"/>
      <c r="HD45" s="80"/>
      <c r="HE45" s="80"/>
      <c r="HF45" s="80"/>
      <c r="HG45" s="80"/>
      <c r="HH45" s="80"/>
      <c r="HI45" s="80"/>
      <c r="HJ45" s="80"/>
      <c r="HK45" s="80"/>
      <c r="HL45" s="80"/>
      <c r="HM45" s="80"/>
      <c r="HN45" s="80"/>
      <c r="HO45" s="80"/>
      <c r="HP45" s="80"/>
      <c r="HQ45" s="80"/>
      <c r="HR45" s="80"/>
      <c r="HS45" s="80"/>
      <c r="HT45" s="80"/>
      <c r="HU45" s="80"/>
      <c r="HV45" s="80"/>
      <c r="HW45" s="80"/>
      <c r="HX45" s="80"/>
      <c r="HY45" s="80"/>
      <c r="HZ45" s="80"/>
      <c r="IA45" s="80"/>
      <c r="IB45" s="80"/>
      <c r="IC45" s="80"/>
      <c r="ID45" s="80"/>
      <c r="IE45" s="80"/>
      <c r="IF45" s="80"/>
      <c r="IG45" s="80"/>
      <c r="IH45" s="80"/>
      <c r="II45" s="80"/>
      <c r="IJ45" s="80"/>
      <c r="IK45" s="80"/>
      <c r="IL45" s="80"/>
      <c r="IM45" s="80"/>
      <c r="IN45" s="80"/>
      <c r="IO45" s="80"/>
      <c r="IP45" s="80"/>
      <c r="IQ45" s="80"/>
      <c r="IR45" s="80"/>
      <c r="IS45" s="80"/>
      <c r="IT45" s="80"/>
      <c r="IU45" s="80"/>
    </row>
    <row r="46" spans="1:255" s="81" customFormat="1" ht="12" customHeight="1" x14ac:dyDescent="0.25">
      <c r="A46" s="76"/>
      <c r="B46" s="99" t="s">
        <v>82</v>
      </c>
      <c r="C46" s="100" t="s">
        <v>79</v>
      </c>
      <c r="D46" s="100">
        <v>2</v>
      </c>
      <c r="E46" s="100" t="s">
        <v>81</v>
      </c>
      <c r="F46" s="101">
        <v>8500</v>
      </c>
      <c r="G46" s="102">
        <f t="shared" si="2"/>
        <v>17000</v>
      </c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0"/>
      <c r="BT46" s="80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0"/>
      <c r="EO46" s="80"/>
      <c r="EP46" s="80"/>
      <c r="EQ46" s="80"/>
      <c r="ER46" s="80"/>
      <c r="ES46" s="80"/>
      <c r="ET46" s="80"/>
      <c r="EU46" s="80"/>
      <c r="EV46" s="80"/>
      <c r="EW46" s="80"/>
      <c r="EX46" s="80"/>
      <c r="EY46" s="80"/>
      <c r="EZ46" s="80"/>
      <c r="FA46" s="80"/>
      <c r="FB46" s="80"/>
      <c r="FC46" s="80"/>
      <c r="FD46" s="80"/>
      <c r="FE46" s="80"/>
      <c r="FF46" s="80"/>
      <c r="FG46" s="80"/>
      <c r="FH46" s="80"/>
      <c r="FI46" s="80"/>
      <c r="FJ46" s="80"/>
      <c r="FK46" s="80"/>
      <c r="FL46" s="80"/>
      <c r="FM46" s="80"/>
      <c r="FN46" s="80"/>
      <c r="FO46" s="80"/>
      <c r="FP46" s="80"/>
      <c r="FQ46" s="80"/>
      <c r="FR46" s="80"/>
      <c r="FS46" s="80"/>
      <c r="FT46" s="80"/>
      <c r="FU46" s="80"/>
      <c r="FV46" s="80"/>
      <c r="FW46" s="80"/>
      <c r="FX46" s="80"/>
      <c r="FY46" s="80"/>
      <c r="FZ46" s="80"/>
      <c r="GA46" s="80"/>
      <c r="GB46" s="80"/>
      <c r="GC46" s="80"/>
      <c r="GD46" s="80"/>
      <c r="GE46" s="80"/>
      <c r="GF46" s="80"/>
      <c r="GG46" s="80"/>
      <c r="GH46" s="80"/>
      <c r="GI46" s="80"/>
      <c r="GJ46" s="80"/>
      <c r="GK46" s="80"/>
      <c r="GL46" s="80"/>
      <c r="GM46" s="80"/>
      <c r="GN46" s="80"/>
      <c r="GO46" s="80"/>
      <c r="GP46" s="80"/>
      <c r="GQ46" s="80"/>
      <c r="GR46" s="80"/>
      <c r="GS46" s="80"/>
      <c r="GT46" s="80"/>
      <c r="GU46" s="80"/>
      <c r="GV46" s="80"/>
      <c r="GW46" s="80"/>
      <c r="GX46" s="80"/>
      <c r="GY46" s="80"/>
      <c r="GZ46" s="80"/>
      <c r="HA46" s="80"/>
      <c r="HB46" s="80"/>
      <c r="HC46" s="80"/>
      <c r="HD46" s="80"/>
      <c r="HE46" s="80"/>
      <c r="HF46" s="80"/>
      <c r="HG46" s="80"/>
      <c r="HH46" s="80"/>
      <c r="HI46" s="80"/>
      <c r="HJ46" s="80"/>
      <c r="HK46" s="80"/>
      <c r="HL46" s="80"/>
      <c r="HM46" s="80"/>
      <c r="HN46" s="80"/>
      <c r="HO46" s="80"/>
      <c r="HP46" s="80"/>
      <c r="HQ46" s="80"/>
      <c r="HR46" s="80"/>
      <c r="HS46" s="80"/>
      <c r="HT46" s="80"/>
      <c r="HU46" s="80"/>
      <c r="HV46" s="80"/>
      <c r="HW46" s="80"/>
      <c r="HX46" s="80"/>
      <c r="HY46" s="80"/>
      <c r="HZ46" s="80"/>
      <c r="IA46" s="80"/>
      <c r="IB46" s="80"/>
      <c r="IC46" s="80"/>
      <c r="ID46" s="80"/>
      <c r="IE46" s="80"/>
      <c r="IF46" s="80"/>
      <c r="IG46" s="80"/>
      <c r="IH46" s="80"/>
      <c r="II46" s="80"/>
      <c r="IJ46" s="80"/>
      <c r="IK46" s="80"/>
      <c r="IL46" s="80"/>
      <c r="IM46" s="80"/>
      <c r="IN46" s="80"/>
      <c r="IO46" s="80"/>
      <c r="IP46" s="80"/>
      <c r="IQ46" s="80"/>
      <c r="IR46" s="80"/>
      <c r="IS46" s="80"/>
      <c r="IT46" s="80"/>
      <c r="IU46" s="80"/>
    </row>
    <row r="47" spans="1:255" s="81" customFormat="1" ht="12" customHeight="1" x14ac:dyDescent="0.25">
      <c r="A47" s="76"/>
      <c r="B47" s="105" t="s">
        <v>30</v>
      </c>
      <c r="C47" s="100"/>
      <c r="D47" s="100"/>
      <c r="E47" s="100"/>
      <c r="F47" s="101"/>
      <c r="G47" s="102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  <c r="BH47" s="80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0"/>
      <c r="BT47" s="80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0"/>
      <c r="EO47" s="80"/>
      <c r="EP47" s="80"/>
      <c r="EQ47" s="80"/>
      <c r="ER47" s="80"/>
      <c r="ES47" s="80"/>
      <c r="ET47" s="80"/>
      <c r="EU47" s="80"/>
      <c r="EV47" s="80"/>
      <c r="EW47" s="80"/>
      <c r="EX47" s="80"/>
      <c r="EY47" s="80"/>
      <c r="EZ47" s="80"/>
      <c r="FA47" s="80"/>
      <c r="FB47" s="80"/>
      <c r="FC47" s="80"/>
      <c r="FD47" s="80"/>
      <c r="FE47" s="80"/>
      <c r="FF47" s="80"/>
      <c r="FG47" s="80"/>
      <c r="FH47" s="80"/>
      <c r="FI47" s="80"/>
      <c r="FJ47" s="80"/>
      <c r="FK47" s="80"/>
      <c r="FL47" s="80"/>
      <c r="FM47" s="80"/>
      <c r="FN47" s="80"/>
      <c r="FO47" s="80"/>
      <c r="FP47" s="80"/>
      <c r="FQ47" s="80"/>
      <c r="FR47" s="80"/>
      <c r="FS47" s="80"/>
      <c r="FT47" s="80"/>
      <c r="FU47" s="80"/>
      <c r="FV47" s="80"/>
      <c r="FW47" s="80"/>
      <c r="FX47" s="80"/>
      <c r="FY47" s="80"/>
      <c r="FZ47" s="80"/>
      <c r="GA47" s="80"/>
      <c r="GB47" s="80"/>
      <c r="GC47" s="80"/>
      <c r="GD47" s="80"/>
      <c r="GE47" s="80"/>
      <c r="GF47" s="80"/>
      <c r="GG47" s="80"/>
      <c r="GH47" s="80"/>
      <c r="GI47" s="80"/>
      <c r="GJ47" s="80"/>
      <c r="GK47" s="80"/>
      <c r="GL47" s="80"/>
      <c r="GM47" s="80"/>
      <c r="GN47" s="80"/>
      <c r="GO47" s="80"/>
      <c r="GP47" s="80"/>
      <c r="GQ47" s="80"/>
      <c r="GR47" s="80"/>
      <c r="GS47" s="80"/>
      <c r="GT47" s="80"/>
      <c r="GU47" s="80"/>
      <c r="GV47" s="80"/>
      <c r="GW47" s="80"/>
      <c r="GX47" s="80"/>
      <c r="GY47" s="80"/>
      <c r="GZ47" s="80"/>
      <c r="HA47" s="80"/>
      <c r="HB47" s="80"/>
      <c r="HC47" s="80"/>
      <c r="HD47" s="80"/>
      <c r="HE47" s="80"/>
      <c r="HF47" s="80"/>
      <c r="HG47" s="80"/>
      <c r="HH47" s="80"/>
      <c r="HI47" s="80"/>
      <c r="HJ47" s="80"/>
      <c r="HK47" s="80"/>
      <c r="HL47" s="80"/>
      <c r="HM47" s="80"/>
      <c r="HN47" s="80"/>
      <c r="HO47" s="80"/>
      <c r="HP47" s="80"/>
      <c r="HQ47" s="80"/>
      <c r="HR47" s="80"/>
      <c r="HS47" s="80"/>
      <c r="HT47" s="80"/>
      <c r="HU47" s="80"/>
      <c r="HV47" s="80"/>
      <c r="HW47" s="80"/>
      <c r="HX47" s="80"/>
      <c r="HY47" s="80"/>
      <c r="HZ47" s="80"/>
      <c r="IA47" s="80"/>
      <c r="IB47" s="80"/>
      <c r="IC47" s="80"/>
      <c r="ID47" s="80"/>
      <c r="IE47" s="80"/>
      <c r="IF47" s="80"/>
      <c r="IG47" s="80"/>
      <c r="IH47" s="80"/>
      <c r="II47" s="80"/>
      <c r="IJ47" s="80"/>
      <c r="IK47" s="80"/>
      <c r="IL47" s="80"/>
      <c r="IM47" s="80"/>
      <c r="IN47" s="80"/>
      <c r="IO47" s="80"/>
      <c r="IP47" s="80"/>
      <c r="IQ47" s="80"/>
      <c r="IR47" s="80"/>
      <c r="IS47" s="80"/>
      <c r="IT47" s="80"/>
      <c r="IU47" s="80"/>
    </row>
    <row r="48" spans="1:255" s="81" customFormat="1" ht="12" customHeight="1" x14ac:dyDescent="0.25">
      <c r="A48" s="76"/>
      <c r="B48" s="99" t="s">
        <v>95</v>
      </c>
      <c r="C48" s="100" t="s">
        <v>79</v>
      </c>
      <c r="D48" s="100">
        <v>1</v>
      </c>
      <c r="E48" s="100" t="s">
        <v>76</v>
      </c>
      <c r="F48" s="101">
        <v>46590</v>
      </c>
      <c r="G48" s="102">
        <f t="shared" si="2"/>
        <v>46590</v>
      </c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0"/>
      <c r="EO48" s="80"/>
      <c r="EP48" s="80"/>
      <c r="EQ48" s="80"/>
      <c r="ER48" s="80"/>
      <c r="ES48" s="80"/>
      <c r="ET48" s="80"/>
      <c r="EU48" s="80"/>
      <c r="EV48" s="80"/>
      <c r="EW48" s="80"/>
      <c r="EX48" s="80"/>
      <c r="EY48" s="80"/>
      <c r="EZ48" s="80"/>
      <c r="FA48" s="80"/>
      <c r="FB48" s="80"/>
      <c r="FC48" s="80"/>
      <c r="FD48" s="80"/>
      <c r="FE48" s="80"/>
      <c r="FF48" s="80"/>
      <c r="FG48" s="80"/>
      <c r="FH48" s="80"/>
      <c r="FI48" s="80"/>
      <c r="FJ48" s="80"/>
      <c r="FK48" s="80"/>
      <c r="FL48" s="80"/>
      <c r="FM48" s="80"/>
      <c r="FN48" s="80"/>
      <c r="FO48" s="80"/>
      <c r="FP48" s="80"/>
      <c r="FQ48" s="80"/>
      <c r="FR48" s="80"/>
      <c r="FS48" s="80"/>
      <c r="FT48" s="80"/>
      <c r="FU48" s="80"/>
      <c r="FV48" s="80"/>
      <c r="FW48" s="80"/>
      <c r="FX48" s="80"/>
      <c r="FY48" s="80"/>
      <c r="FZ48" s="80"/>
      <c r="GA48" s="80"/>
      <c r="GB48" s="80"/>
      <c r="GC48" s="80"/>
      <c r="GD48" s="80"/>
      <c r="GE48" s="80"/>
      <c r="GF48" s="80"/>
      <c r="GG48" s="80"/>
      <c r="GH48" s="80"/>
      <c r="GI48" s="80"/>
      <c r="GJ48" s="80"/>
      <c r="GK48" s="80"/>
      <c r="GL48" s="80"/>
      <c r="GM48" s="80"/>
      <c r="GN48" s="80"/>
      <c r="GO48" s="80"/>
      <c r="GP48" s="80"/>
      <c r="GQ48" s="80"/>
      <c r="GR48" s="80"/>
      <c r="GS48" s="80"/>
      <c r="GT48" s="80"/>
      <c r="GU48" s="80"/>
      <c r="GV48" s="80"/>
      <c r="GW48" s="80"/>
      <c r="GX48" s="80"/>
      <c r="GY48" s="80"/>
      <c r="GZ48" s="80"/>
      <c r="HA48" s="80"/>
      <c r="HB48" s="80"/>
      <c r="HC48" s="80"/>
      <c r="HD48" s="80"/>
      <c r="HE48" s="80"/>
      <c r="HF48" s="80"/>
      <c r="HG48" s="80"/>
      <c r="HH48" s="80"/>
      <c r="HI48" s="80"/>
      <c r="HJ48" s="80"/>
      <c r="HK48" s="80"/>
      <c r="HL48" s="80"/>
      <c r="HM48" s="80"/>
      <c r="HN48" s="80"/>
      <c r="HO48" s="80"/>
      <c r="HP48" s="80"/>
      <c r="HQ48" s="80"/>
      <c r="HR48" s="80"/>
      <c r="HS48" s="80"/>
      <c r="HT48" s="80"/>
      <c r="HU48" s="80"/>
      <c r="HV48" s="80"/>
      <c r="HW48" s="80"/>
      <c r="HX48" s="80"/>
      <c r="HY48" s="80"/>
      <c r="HZ48" s="80"/>
      <c r="IA48" s="80"/>
      <c r="IB48" s="80"/>
      <c r="IC48" s="80"/>
      <c r="ID48" s="80"/>
      <c r="IE48" s="80"/>
      <c r="IF48" s="80"/>
      <c r="IG48" s="80"/>
      <c r="IH48" s="80"/>
      <c r="II48" s="80"/>
      <c r="IJ48" s="80"/>
      <c r="IK48" s="80"/>
      <c r="IL48" s="80"/>
      <c r="IM48" s="80"/>
      <c r="IN48" s="80"/>
      <c r="IO48" s="80"/>
      <c r="IP48" s="80"/>
      <c r="IQ48" s="80"/>
      <c r="IR48" s="80"/>
      <c r="IS48" s="80"/>
      <c r="IT48" s="80"/>
      <c r="IU48" s="80"/>
    </row>
    <row r="49" spans="1:255" ht="11.25" customHeight="1" x14ac:dyDescent="0.25">
      <c r="B49" s="16" t="s">
        <v>31</v>
      </c>
      <c r="C49" s="17"/>
      <c r="D49" s="17"/>
      <c r="E49" s="17"/>
      <c r="F49" s="18"/>
      <c r="G49" s="19">
        <f>SUM(G39:G48)</f>
        <v>463960</v>
      </c>
    </row>
    <row r="50" spans="1:255" ht="11.25" customHeight="1" x14ac:dyDescent="0.25">
      <c r="B50" s="13"/>
      <c r="C50" s="14"/>
      <c r="D50" s="14"/>
      <c r="E50" s="20"/>
      <c r="F50" s="15"/>
      <c r="G50" s="15"/>
    </row>
    <row r="51" spans="1:255" ht="12" customHeight="1" x14ac:dyDescent="0.25">
      <c r="A51" s="5"/>
      <c r="B51" s="92" t="s">
        <v>32</v>
      </c>
      <c r="C51" s="93"/>
      <c r="D51" s="94"/>
      <c r="E51" s="94"/>
      <c r="F51" s="95"/>
      <c r="G51" s="96"/>
    </row>
    <row r="52" spans="1:255" ht="24" customHeight="1" x14ac:dyDescent="0.25">
      <c r="A52" s="5"/>
      <c r="B52" s="97" t="s">
        <v>33</v>
      </c>
      <c r="C52" s="98" t="s">
        <v>26</v>
      </c>
      <c r="D52" s="98" t="s">
        <v>27</v>
      </c>
      <c r="E52" s="97" t="s">
        <v>14</v>
      </c>
      <c r="F52" s="98" t="s">
        <v>15</v>
      </c>
      <c r="G52" s="97" t="s">
        <v>16</v>
      </c>
    </row>
    <row r="53" spans="1:255" s="81" customFormat="1" ht="15" x14ac:dyDescent="0.25">
      <c r="A53" s="76"/>
      <c r="B53" s="103"/>
      <c r="C53" s="100"/>
      <c r="D53" s="100"/>
      <c r="E53" s="104"/>
      <c r="F53" s="101"/>
      <c r="G53" s="102">
        <f>+F53*D53</f>
        <v>0</v>
      </c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80"/>
      <c r="BA53" s="80"/>
      <c r="BB53" s="80"/>
      <c r="BC53" s="80"/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0"/>
      <c r="BT53" s="80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  <c r="EN53" s="80"/>
      <c r="EO53" s="80"/>
      <c r="EP53" s="80"/>
      <c r="EQ53" s="80"/>
      <c r="ER53" s="80"/>
      <c r="ES53" s="80"/>
      <c r="ET53" s="80"/>
      <c r="EU53" s="80"/>
      <c r="EV53" s="80"/>
      <c r="EW53" s="80"/>
      <c r="EX53" s="80"/>
      <c r="EY53" s="80"/>
      <c r="EZ53" s="80"/>
      <c r="FA53" s="80"/>
      <c r="FB53" s="80"/>
      <c r="FC53" s="80"/>
      <c r="FD53" s="80"/>
      <c r="FE53" s="80"/>
      <c r="FF53" s="80"/>
      <c r="FG53" s="80"/>
      <c r="FH53" s="80"/>
      <c r="FI53" s="80"/>
      <c r="FJ53" s="80"/>
      <c r="FK53" s="80"/>
      <c r="FL53" s="80"/>
      <c r="FM53" s="80"/>
      <c r="FN53" s="80"/>
      <c r="FO53" s="80"/>
      <c r="FP53" s="80"/>
      <c r="FQ53" s="80"/>
      <c r="FR53" s="80"/>
      <c r="FS53" s="80"/>
      <c r="FT53" s="80"/>
      <c r="FU53" s="80"/>
      <c r="FV53" s="80"/>
      <c r="FW53" s="80"/>
      <c r="FX53" s="80"/>
      <c r="FY53" s="80"/>
      <c r="FZ53" s="80"/>
      <c r="GA53" s="80"/>
      <c r="GB53" s="80"/>
      <c r="GC53" s="80"/>
      <c r="GD53" s="80"/>
      <c r="GE53" s="80"/>
      <c r="GF53" s="80"/>
      <c r="GG53" s="80"/>
      <c r="GH53" s="80"/>
      <c r="GI53" s="80"/>
      <c r="GJ53" s="80"/>
      <c r="GK53" s="80"/>
      <c r="GL53" s="80"/>
      <c r="GM53" s="80"/>
      <c r="GN53" s="80"/>
      <c r="GO53" s="80"/>
      <c r="GP53" s="80"/>
      <c r="GQ53" s="80"/>
      <c r="GR53" s="80"/>
      <c r="GS53" s="80"/>
      <c r="GT53" s="80"/>
      <c r="GU53" s="80"/>
      <c r="GV53" s="80"/>
      <c r="GW53" s="80"/>
      <c r="GX53" s="80"/>
      <c r="GY53" s="80"/>
      <c r="GZ53" s="80"/>
      <c r="HA53" s="80"/>
      <c r="HB53" s="80"/>
      <c r="HC53" s="80"/>
      <c r="HD53" s="80"/>
      <c r="HE53" s="80"/>
      <c r="HF53" s="80"/>
      <c r="HG53" s="80"/>
      <c r="HH53" s="80"/>
      <c r="HI53" s="80"/>
      <c r="HJ53" s="80"/>
      <c r="HK53" s="80"/>
      <c r="HL53" s="80"/>
      <c r="HM53" s="80"/>
      <c r="HN53" s="80"/>
      <c r="HO53" s="80"/>
      <c r="HP53" s="80"/>
      <c r="HQ53" s="80"/>
      <c r="HR53" s="80"/>
      <c r="HS53" s="80"/>
      <c r="HT53" s="80"/>
      <c r="HU53" s="80"/>
      <c r="HV53" s="80"/>
      <c r="HW53" s="80"/>
      <c r="HX53" s="80"/>
      <c r="HY53" s="80"/>
      <c r="HZ53" s="80"/>
      <c r="IA53" s="80"/>
      <c r="IB53" s="80"/>
      <c r="IC53" s="80"/>
      <c r="ID53" s="80"/>
      <c r="IE53" s="80"/>
      <c r="IF53" s="80"/>
      <c r="IG53" s="80"/>
      <c r="IH53" s="80"/>
      <c r="II53" s="80"/>
      <c r="IJ53" s="80"/>
      <c r="IK53" s="80"/>
      <c r="IL53" s="80"/>
      <c r="IM53" s="80"/>
      <c r="IN53" s="80"/>
      <c r="IO53" s="80"/>
      <c r="IP53" s="80"/>
      <c r="IQ53" s="80"/>
      <c r="IR53" s="80"/>
      <c r="IS53" s="80"/>
      <c r="IT53" s="80"/>
      <c r="IU53" s="80"/>
    </row>
    <row r="54" spans="1:255" ht="11.25" customHeight="1" x14ac:dyDescent="0.25">
      <c r="B54" s="16" t="s">
        <v>34</v>
      </c>
      <c r="C54" s="17"/>
      <c r="D54" s="17"/>
      <c r="E54" s="17"/>
      <c r="F54" s="18"/>
      <c r="G54" s="19">
        <f>SUM(G53:G53)</f>
        <v>0</v>
      </c>
    </row>
    <row r="55" spans="1:255" ht="11.25" customHeight="1" x14ac:dyDescent="0.25">
      <c r="B55" s="36"/>
      <c r="C55" s="36"/>
      <c r="D55" s="36"/>
      <c r="E55" s="36"/>
      <c r="F55" s="37"/>
      <c r="G55" s="37"/>
    </row>
    <row r="56" spans="1:255" ht="11.25" customHeight="1" x14ac:dyDescent="0.25">
      <c r="B56" s="38" t="s">
        <v>35</v>
      </c>
      <c r="C56" s="39"/>
      <c r="D56" s="39"/>
      <c r="E56" s="39"/>
      <c r="F56" s="39"/>
      <c r="G56" s="40">
        <f>G24+G29+G35+G49+G54</f>
        <v>1118960</v>
      </c>
    </row>
    <row r="57" spans="1:255" ht="11.25" customHeight="1" x14ac:dyDescent="0.25">
      <c r="B57" s="41" t="s">
        <v>36</v>
      </c>
      <c r="C57" s="22"/>
      <c r="D57" s="22"/>
      <c r="E57" s="22"/>
      <c r="F57" s="22"/>
      <c r="G57" s="42">
        <f>G56*0.05</f>
        <v>55948</v>
      </c>
    </row>
    <row r="58" spans="1:255" ht="11.25" customHeight="1" x14ac:dyDescent="0.25">
      <c r="B58" s="43" t="s">
        <v>37</v>
      </c>
      <c r="C58" s="21"/>
      <c r="D58" s="21"/>
      <c r="E58" s="21"/>
      <c r="F58" s="21"/>
      <c r="G58" s="44">
        <f>G57+G56</f>
        <v>1174908</v>
      </c>
    </row>
    <row r="59" spans="1:255" ht="11.25" customHeight="1" x14ac:dyDescent="0.25">
      <c r="B59" s="41" t="s">
        <v>38</v>
      </c>
      <c r="C59" s="22"/>
      <c r="D59" s="22"/>
      <c r="E59" s="22"/>
      <c r="F59" s="22"/>
      <c r="G59" s="42">
        <f>G12</f>
        <v>4950000</v>
      </c>
    </row>
    <row r="60" spans="1:255" ht="11.25" customHeight="1" x14ac:dyDescent="0.25">
      <c r="B60" s="45" t="s">
        <v>39</v>
      </c>
      <c r="C60" s="46"/>
      <c r="D60" s="46"/>
      <c r="E60" s="46"/>
      <c r="F60" s="46"/>
      <c r="G60" s="47">
        <f>G59-G58</f>
        <v>3775092</v>
      </c>
    </row>
    <row r="61" spans="1:255" ht="11.25" customHeight="1" x14ac:dyDescent="0.25">
      <c r="B61" s="34" t="s">
        <v>40</v>
      </c>
      <c r="C61" s="35"/>
      <c r="D61" s="35"/>
      <c r="E61" s="35"/>
      <c r="F61" s="35"/>
      <c r="G61" s="30"/>
    </row>
    <row r="62" spans="1:255" ht="11.25" customHeight="1" thickBot="1" x14ac:dyDescent="0.3">
      <c r="B62" s="48"/>
      <c r="C62" s="35"/>
      <c r="D62" s="35"/>
      <c r="E62" s="35"/>
      <c r="F62" s="35"/>
      <c r="G62" s="30"/>
    </row>
    <row r="63" spans="1:255" s="109" customFormat="1" ht="12" customHeight="1" x14ac:dyDescent="0.15">
      <c r="A63" s="106"/>
      <c r="B63" s="60" t="s">
        <v>41</v>
      </c>
      <c r="C63" s="107"/>
      <c r="D63" s="107"/>
      <c r="E63" s="107"/>
      <c r="F63" s="107"/>
      <c r="G63" s="108"/>
    </row>
    <row r="64" spans="1:255" s="109" customFormat="1" ht="12" customHeight="1" x14ac:dyDescent="0.15">
      <c r="A64" s="106"/>
      <c r="B64" s="61" t="s">
        <v>42</v>
      </c>
      <c r="C64" s="110"/>
      <c r="D64" s="110"/>
      <c r="E64" s="110"/>
      <c r="F64" s="110"/>
      <c r="G64" s="111"/>
    </row>
    <row r="65" spans="1:255" s="109" customFormat="1" ht="12" customHeight="1" x14ac:dyDescent="0.15">
      <c r="B65" s="61" t="s">
        <v>84</v>
      </c>
      <c r="C65" s="110"/>
      <c r="D65" s="110"/>
      <c r="E65" s="110"/>
      <c r="F65" s="110"/>
      <c r="G65" s="111"/>
    </row>
    <row r="66" spans="1:255" s="109" customFormat="1" ht="12" customHeight="1" x14ac:dyDescent="0.15">
      <c r="B66" s="61" t="s">
        <v>85</v>
      </c>
      <c r="C66" s="110"/>
      <c r="D66" s="110"/>
      <c r="E66" s="110"/>
      <c r="F66" s="110"/>
      <c r="G66" s="111"/>
    </row>
    <row r="67" spans="1:255" s="109" customFormat="1" ht="12" customHeight="1" x14ac:dyDescent="0.15">
      <c r="B67" s="61" t="s">
        <v>43</v>
      </c>
      <c r="C67" s="110"/>
      <c r="D67" s="110"/>
      <c r="E67" s="110"/>
      <c r="F67" s="110"/>
      <c r="G67" s="111"/>
    </row>
    <row r="68" spans="1:255" s="109" customFormat="1" ht="12" customHeight="1" x14ac:dyDescent="0.15">
      <c r="B68" s="61" t="s">
        <v>44</v>
      </c>
      <c r="C68" s="110"/>
      <c r="D68" s="110"/>
      <c r="E68" s="110"/>
      <c r="F68" s="110"/>
      <c r="G68" s="111"/>
    </row>
    <row r="69" spans="1:255" s="109" customFormat="1" ht="12" customHeight="1" thickBot="1" x14ac:dyDescent="0.2">
      <c r="B69" s="62" t="s">
        <v>45</v>
      </c>
      <c r="C69" s="112"/>
      <c r="D69" s="112"/>
      <c r="E69" s="112"/>
      <c r="F69" s="112"/>
      <c r="G69" s="113"/>
    </row>
    <row r="70" spans="1:255" s="116" customFormat="1" ht="9" x14ac:dyDescent="0.15">
      <c r="A70" s="114"/>
      <c r="B70" s="58"/>
      <c r="C70" s="32"/>
      <c r="D70" s="32"/>
      <c r="E70" s="32"/>
      <c r="F70" s="32"/>
      <c r="G70" s="115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4"/>
      <c r="CH70" s="114"/>
      <c r="CI70" s="114"/>
      <c r="CJ70" s="114"/>
      <c r="CK70" s="114"/>
      <c r="CL70" s="114"/>
      <c r="CM70" s="114"/>
      <c r="CN70" s="114"/>
      <c r="CO70" s="114"/>
      <c r="CP70" s="114"/>
      <c r="CQ70" s="114"/>
      <c r="CR70" s="114"/>
      <c r="CS70" s="114"/>
      <c r="CT70" s="114"/>
      <c r="CU70" s="114"/>
      <c r="CV70" s="114"/>
      <c r="CW70" s="114"/>
      <c r="CX70" s="114"/>
      <c r="CY70" s="114"/>
      <c r="CZ70" s="114"/>
      <c r="DA70" s="114"/>
      <c r="DB70" s="114"/>
      <c r="DC70" s="114"/>
      <c r="DD70" s="114"/>
      <c r="DE70" s="114"/>
      <c r="DF70" s="114"/>
      <c r="DG70" s="114"/>
      <c r="DH70" s="114"/>
      <c r="DI70" s="114"/>
      <c r="DJ70" s="114"/>
      <c r="DK70" s="114"/>
      <c r="DL70" s="114"/>
      <c r="DM70" s="114"/>
      <c r="DN70" s="114"/>
      <c r="DO70" s="114"/>
      <c r="DP70" s="114"/>
      <c r="DQ70" s="114"/>
      <c r="DR70" s="114"/>
      <c r="DS70" s="114"/>
      <c r="DT70" s="114"/>
      <c r="DU70" s="114"/>
      <c r="DV70" s="114"/>
      <c r="DW70" s="114"/>
      <c r="DX70" s="114"/>
      <c r="DY70" s="114"/>
      <c r="DZ70" s="114"/>
      <c r="EA70" s="114"/>
      <c r="EB70" s="114"/>
      <c r="EC70" s="114"/>
      <c r="ED70" s="114"/>
      <c r="EE70" s="114"/>
      <c r="EF70" s="114"/>
      <c r="EG70" s="114"/>
      <c r="EH70" s="114"/>
      <c r="EI70" s="114"/>
      <c r="EJ70" s="114"/>
      <c r="EK70" s="114"/>
      <c r="EL70" s="114"/>
      <c r="EM70" s="114"/>
      <c r="EN70" s="114"/>
      <c r="EO70" s="114"/>
      <c r="EP70" s="114"/>
      <c r="EQ70" s="114"/>
      <c r="ER70" s="114"/>
      <c r="ES70" s="114"/>
      <c r="ET70" s="114"/>
      <c r="EU70" s="114"/>
      <c r="EV70" s="114"/>
      <c r="EW70" s="114"/>
      <c r="EX70" s="114"/>
      <c r="EY70" s="114"/>
      <c r="EZ70" s="114"/>
      <c r="FA70" s="114"/>
      <c r="FB70" s="114"/>
      <c r="FC70" s="114"/>
      <c r="FD70" s="114"/>
      <c r="FE70" s="114"/>
      <c r="FF70" s="114"/>
      <c r="FG70" s="114"/>
      <c r="FH70" s="114"/>
      <c r="FI70" s="114"/>
      <c r="FJ70" s="114"/>
      <c r="FK70" s="114"/>
      <c r="FL70" s="114"/>
      <c r="FM70" s="114"/>
      <c r="FN70" s="114"/>
      <c r="FO70" s="114"/>
      <c r="FP70" s="114"/>
      <c r="FQ70" s="114"/>
      <c r="FR70" s="114"/>
      <c r="FS70" s="114"/>
      <c r="FT70" s="114"/>
      <c r="FU70" s="114"/>
      <c r="FV70" s="114"/>
      <c r="FW70" s="114"/>
      <c r="FX70" s="114"/>
      <c r="FY70" s="114"/>
      <c r="FZ70" s="114"/>
      <c r="GA70" s="114"/>
      <c r="GB70" s="114"/>
      <c r="GC70" s="114"/>
      <c r="GD70" s="114"/>
      <c r="GE70" s="114"/>
      <c r="GF70" s="114"/>
      <c r="GG70" s="114"/>
      <c r="GH70" s="114"/>
      <c r="GI70" s="114"/>
      <c r="GJ70" s="114"/>
      <c r="GK70" s="114"/>
      <c r="GL70" s="114"/>
      <c r="GM70" s="114"/>
      <c r="GN70" s="114"/>
      <c r="GO70" s="114"/>
      <c r="GP70" s="114"/>
      <c r="GQ70" s="114"/>
      <c r="GR70" s="114"/>
      <c r="GS70" s="114"/>
      <c r="GT70" s="114"/>
      <c r="GU70" s="114"/>
      <c r="GV70" s="114"/>
      <c r="GW70" s="114"/>
      <c r="GX70" s="114"/>
      <c r="GY70" s="114"/>
      <c r="GZ70" s="114"/>
      <c r="HA70" s="114"/>
      <c r="HB70" s="114"/>
      <c r="HC70" s="114"/>
      <c r="HD70" s="114"/>
      <c r="HE70" s="114"/>
      <c r="HF70" s="114"/>
      <c r="HG70" s="114"/>
      <c r="HH70" s="114"/>
      <c r="HI70" s="114"/>
      <c r="HJ70" s="114"/>
      <c r="HK70" s="114"/>
      <c r="HL70" s="114"/>
      <c r="HM70" s="114"/>
      <c r="HN70" s="114"/>
      <c r="HO70" s="114"/>
      <c r="HP70" s="114"/>
      <c r="HQ70" s="114"/>
      <c r="HR70" s="114"/>
      <c r="HS70" s="114"/>
      <c r="HT70" s="114"/>
      <c r="HU70" s="114"/>
      <c r="HV70" s="114"/>
      <c r="HW70" s="114"/>
      <c r="HX70" s="114"/>
      <c r="HY70" s="114"/>
      <c r="HZ70" s="114"/>
      <c r="IA70" s="114"/>
      <c r="IB70" s="114"/>
      <c r="IC70" s="114"/>
      <c r="ID70" s="114"/>
      <c r="IE70" s="114"/>
      <c r="IF70" s="114"/>
      <c r="IG70" s="114"/>
      <c r="IH70" s="114"/>
      <c r="II70" s="114"/>
      <c r="IJ70" s="114"/>
      <c r="IK70" s="114"/>
      <c r="IL70" s="114"/>
      <c r="IM70" s="114"/>
      <c r="IN70" s="114"/>
      <c r="IO70" s="114"/>
      <c r="IP70" s="114"/>
      <c r="IQ70" s="114"/>
      <c r="IR70" s="114"/>
      <c r="IS70" s="114"/>
      <c r="IT70" s="114"/>
      <c r="IU70" s="114"/>
    </row>
    <row r="71" spans="1:255" ht="11.25" customHeight="1" thickBot="1" x14ac:dyDescent="0.3">
      <c r="B71" s="117" t="s">
        <v>46</v>
      </c>
      <c r="C71" s="118"/>
      <c r="D71" s="57"/>
      <c r="E71" s="23"/>
      <c r="F71" s="23"/>
      <c r="G71" s="30"/>
    </row>
    <row r="72" spans="1:255" ht="11.25" customHeight="1" x14ac:dyDescent="0.25">
      <c r="B72" s="50" t="s">
        <v>33</v>
      </c>
      <c r="C72" s="24" t="s">
        <v>47</v>
      </c>
      <c r="D72" s="51" t="s">
        <v>48</v>
      </c>
      <c r="E72" s="23"/>
      <c r="F72" s="23"/>
      <c r="G72" s="30"/>
    </row>
    <row r="73" spans="1:255" ht="11.25" customHeight="1" x14ac:dyDescent="0.25">
      <c r="B73" s="52" t="s">
        <v>49</v>
      </c>
      <c r="C73" s="25">
        <f>+G24</f>
        <v>440000</v>
      </c>
      <c r="D73" s="53">
        <f>(C73/C79)</f>
        <v>0.37449740745658383</v>
      </c>
      <c r="E73" s="23"/>
      <c r="F73" s="23"/>
      <c r="G73" s="30"/>
    </row>
    <row r="74" spans="1:255" ht="11.25" customHeight="1" x14ac:dyDescent="0.25">
      <c r="B74" s="52" t="s">
        <v>50</v>
      </c>
      <c r="C74" s="26">
        <v>0</v>
      </c>
      <c r="D74" s="53">
        <v>0</v>
      </c>
      <c r="E74" s="23"/>
      <c r="F74" s="23"/>
      <c r="G74" s="30"/>
    </row>
    <row r="75" spans="1:255" ht="11.25" customHeight="1" x14ac:dyDescent="0.25">
      <c r="B75" s="52" t="s">
        <v>51</v>
      </c>
      <c r="C75" s="25">
        <f>+G35</f>
        <v>215000</v>
      </c>
      <c r="D75" s="53">
        <f>(C75/C79)</f>
        <v>0.18299305137083074</v>
      </c>
      <c r="E75" s="23"/>
      <c r="F75" s="23"/>
      <c r="G75" s="30"/>
    </row>
    <row r="76" spans="1:255" ht="11.25" customHeight="1" x14ac:dyDescent="0.25">
      <c r="B76" s="52" t="s">
        <v>25</v>
      </c>
      <c r="C76" s="25">
        <f>+G49</f>
        <v>463960</v>
      </c>
      <c r="D76" s="53">
        <f>(C76/C79)</f>
        <v>0.39489049355353784</v>
      </c>
      <c r="E76" s="23"/>
      <c r="F76" s="23"/>
      <c r="G76" s="30"/>
    </row>
    <row r="77" spans="1:255" ht="11.25" customHeight="1" x14ac:dyDescent="0.25">
      <c r="B77" s="52" t="s">
        <v>52</v>
      </c>
      <c r="C77" s="27">
        <f>+G54</f>
        <v>0</v>
      </c>
      <c r="D77" s="53">
        <f>(C77/C79)</f>
        <v>0</v>
      </c>
      <c r="E77" s="29"/>
      <c r="F77" s="29"/>
      <c r="G77" s="30"/>
    </row>
    <row r="78" spans="1:255" ht="11.25" customHeight="1" x14ac:dyDescent="0.25">
      <c r="B78" s="52" t="s">
        <v>53</v>
      </c>
      <c r="C78" s="27">
        <f>+G57</f>
        <v>55948</v>
      </c>
      <c r="D78" s="53">
        <f>(C78/C79)</f>
        <v>4.7619047619047616E-2</v>
      </c>
      <c r="E78" s="29"/>
      <c r="F78" s="29"/>
      <c r="G78" s="30"/>
    </row>
    <row r="79" spans="1:255" ht="11.25" customHeight="1" thickBot="1" x14ac:dyDescent="0.3">
      <c r="B79" s="54" t="s">
        <v>54</v>
      </c>
      <c r="C79" s="55">
        <f>SUM(C73:C78)</f>
        <v>1174908</v>
      </c>
      <c r="D79" s="56">
        <f>SUM(D73:D78)</f>
        <v>1</v>
      </c>
      <c r="E79" s="29"/>
      <c r="F79" s="29"/>
      <c r="G79" s="30"/>
    </row>
    <row r="80" spans="1:255" ht="11.25" customHeight="1" x14ac:dyDescent="0.25">
      <c r="B80" s="48"/>
      <c r="C80" s="35"/>
      <c r="D80" s="35"/>
      <c r="E80" s="35"/>
      <c r="F80" s="35"/>
      <c r="G80" s="30"/>
    </row>
    <row r="81" spans="2:7" ht="11.25" customHeight="1" x14ac:dyDescent="0.25">
      <c r="B81" s="49"/>
      <c r="C81" s="35"/>
      <c r="D81" s="35"/>
      <c r="E81" s="35"/>
      <c r="F81" s="35"/>
      <c r="G81" s="30"/>
    </row>
    <row r="82" spans="2:7" ht="11.25" customHeight="1" thickBot="1" x14ac:dyDescent="0.3">
      <c r="B82" s="64"/>
      <c r="C82" s="65" t="s">
        <v>83</v>
      </c>
      <c r="D82" s="66"/>
      <c r="E82" s="67"/>
      <c r="F82" s="28"/>
      <c r="G82" s="30"/>
    </row>
    <row r="83" spans="2:7" ht="11.25" customHeight="1" x14ac:dyDescent="0.25">
      <c r="B83" s="68" t="s">
        <v>59</v>
      </c>
      <c r="C83" s="131">
        <v>800</v>
      </c>
      <c r="D83" s="131">
        <v>900</v>
      </c>
      <c r="E83" s="132">
        <v>1000</v>
      </c>
      <c r="F83" s="63"/>
      <c r="G83" s="31"/>
    </row>
    <row r="84" spans="2:7" ht="11.25" customHeight="1" thickBot="1" x14ac:dyDescent="0.3">
      <c r="B84" s="54" t="s">
        <v>60</v>
      </c>
      <c r="C84" s="74">
        <f>(G58/C83)</f>
        <v>1468.635</v>
      </c>
      <c r="D84" s="74">
        <f>(G58/D83)</f>
        <v>1305.4533333333334</v>
      </c>
      <c r="E84" s="75">
        <f>(G58/E83)</f>
        <v>1174.9079999999999</v>
      </c>
      <c r="F84" s="63"/>
      <c r="G84" s="31"/>
    </row>
    <row r="85" spans="2:7" ht="11.25" customHeight="1" x14ac:dyDescent="0.25">
      <c r="B85" s="59" t="s">
        <v>55</v>
      </c>
      <c r="C85" s="32"/>
      <c r="D85" s="32"/>
      <c r="E85" s="32"/>
      <c r="F85" s="32"/>
      <c r="G85" s="32"/>
    </row>
  </sheetData>
  <mergeCells count="9">
    <mergeCell ref="B71:C7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 MANTENCION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2023-02-07T11:26:37Z</dcterms:modified>
</cp:coreProperties>
</file>