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Alfalf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55" i="1"/>
  <c r="G54" i="1"/>
  <c r="G52" i="1"/>
  <c r="G50" i="1"/>
  <c r="G48" i="1"/>
  <c r="G41" i="1"/>
  <c r="G40" i="1"/>
  <c r="G39" i="1"/>
  <c r="G38" i="1"/>
  <c r="G37" i="1"/>
  <c r="G36" i="1"/>
  <c r="G35" i="1"/>
  <c r="G34" i="1"/>
  <c r="G24" i="1"/>
  <c r="G22" i="1"/>
  <c r="G21" i="1"/>
  <c r="G12" i="1"/>
  <c r="G68" i="1" s="1"/>
  <c r="G25" i="1" l="1"/>
  <c r="G58" i="1"/>
  <c r="G43" i="1"/>
  <c r="G65" i="1" l="1"/>
  <c r="G66" i="1" s="1"/>
  <c r="G67" i="1" s="1"/>
  <c r="D93" i="1" s="1"/>
  <c r="G69" i="1" l="1"/>
  <c r="C93" i="1"/>
  <c r="E93" i="1"/>
</calcChain>
</file>

<file path=xl/sharedStrings.xml><?xml version="1.0" encoding="utf-8"?>
<sst xmlns="http://schemas.openxmlformats.org/spreadsheetml/2006/main" count="154" uniqueCount="114">
  <si>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</si>
  <si>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</si>
  <si>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</si>
  <si>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</si>
  <si>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</si>
  <si>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</si>
  <si>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</si>
  <si>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</si>
  <si>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</si>
  <si>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</si>
  <si>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</si>
  <si>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</si>
  <si>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</si>
  <si>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</si>
  <si>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</si>
  <si>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</si>
  <si>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</si>
  <si>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</si>
  <si>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</si>
  <si>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</si>
  <si>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</si>
  <si>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</si>
  <si>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</si>
  <si>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</si>
  <si>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</si>
  <si>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</si>
  <si>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</si>
  <si>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</si>
  <si>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</si>
  <si>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</si>
  <si>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</si>
  <si>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</si>
  <si>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</si>
  <si>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</si>
  <si>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</si>
  <si>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</si>
  <si>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</si>
  <si>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FERTILIZANTES</t>
  </si>
  <si>
    <t>Kg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</si>
  <si>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</si>
  <si>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</si>
  <si>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</si>
  <si>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</si>
  <si>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</si>
  <si>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</si>
  <si>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</si>
  <si>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</si>
  <si>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</si>
  <si>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</si>
  <si>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</si>
  <si>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</si>
  <si>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</si>
  <si>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</si>
  <si>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</si>
  <si>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</si>
  <si>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</si>
  <si>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</si>
  <si>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</si>
  <si>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</si>
  <si>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</si>
  <si>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</si>
  <si>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</si>
  <si>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</si>
  <si>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</si>
  <si>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</si>
  <si>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</si>
  <si>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</si>
  <si>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</si>
  <si>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</si>
  <si>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</si>
  <si>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</si>
  <si>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ALFALFA</t>
  </si>
  <si>
    <t>WL330</t>
  </si>
  <si>
    <t>ÑUBLE</t>
  </si>
  <si>
    <t>EL CARMEN</t>
  </si>
  <si>
    <t>EL CARMEN-SAN IGNACIO</t>
  </si>
  <si>
    <t>MERCADO LOCAL</t>
  </si>
  <si>
    <t>LLUVIA EN COSECHA</t>
  </si>
  <si>
    <t>Preparacion suelo</t>
  </si>
  <si>
    <t>julio-agosto</t>
  </si>
  <si>
    <t>siembra aplicaciones malezas</t>
  </si>
  <si>
    <t>septiembre</t>
  </si>
  <si>
    <t>cosecha y fletes</t>
  </si>
  <si>
    <t>noviembre -diciembre</t>
  </si>
  <si>
    <t>barbecho quimico</t>
  </si>
  <si>
    <t>julio</t>
  </si>
  <si>
    <t>cincelado</t>
  </si>
  <si>
    <t>rastraje</t>
  </si>
  <si>
    <t>agosto</t>
  </si>
  <si>
    <t>encalado</t>
  </si>
  <si>
    <t>vibrocultivador</t>
  </si>
  <si>
    <t>rodonado</t>
  </si>
  <si>
    <t>siembra</t>
  </si>
  <si>
    <t>agosto- septiembre</t>
  </si>
  <si>
    <t>riego tecnificado</t>
  </si>
  <si>
    <t>riego</t>
  </si>
  <si>
    <t>septiembre- abril</t>
  </si>
  <si>
    <t>septiembre abril</t>
  </si>
  <si>
    <t>enfardadura</t>
  </si>
  <si>
    <t>noviembre-marzo</t>
  </si>
  <si>
    <t>sulfato de potasio</t>
  </si>
  <si>
    <t>agosto septiembre</t>
  </si>
  <si>
    <t>cal</t>
  </si>
  <si>
    <t>SFT</t>
  </si>
  <si>
    <t>pivot 100 SL</t>
  </si>
  <si>
    <t>LT</t>
  </si>
  <si>
    <t>RENDIMIENTO FARDOS/ha</t>
  </si>
  <si>
    <t>Rendimiento (fardos/hà)</t>
  </si>
  <si>
    <t>Costo unitario ($/fardo) (*)</t>
  </si>
  <si>
    <t>mbf</t>
  </si>
  <si>
    <t>PRECIO ESPERADO  FARDOS/ 35 KG</t>
  </si>
  <si>
    <t xml:space="preserve"> </t>
  </si>
  <si>
    <t>ABRIL 2023</t>
  </si>
  <si>
    <t>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</si>
</sst>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78" zoomScale="154" zoomScaleNormal="154" workbookViewId="0">
      <selection activeCell="F87" sqref="F8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 t="s">
        <v>109</v>
      </c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71</v>
      </c>
      <c r="D9" s="8"/>
      <c r="E9" s="146" t="s">
        <v>106</v>
      </c>
      <c r="F9" s="147"/>
      <c r="G9" s="9">
        <v>800</v>
      </c>
    </row>
    <row r="10" spans="1:7" ht="38.25" customHeight="1" x14ac:dyDescent="0.25">
      <c r="A10" s="5"/>
      <c r="B10" s="10" t="s">
        <v>1</v>
      </c>
      <c r="C10" s="11" t="s">
        <v>72</v>
      </c>
      <c r="D10" s="12"/>
      <c r="E10" s="144" t="s">
        <v>2</v>
      </c>
      <c r="F10" s="145"/>
      <c r="G10" s="14" t="s">
        <v>113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44" t="s">
        <v>110</v>
      </c>
      <c r="F11" s="145"/>
      <c r="G11" s="15">
        <v>6500</v>
      </c>
    </row>
    <row r="12" spans="1:7" ht="11.25" customHeight="1" x14ac:dyDescent="0.25">
      <c r="A12" s="5"/>
      <c r="B12" s="10" t="s">
        <v>5</v>
      </c>
      <c r="C12" s="16" t="s">
        <v>73</v>
      </c>
      <c r="D12" s="12"/>
      <c r="E12" s="17" t="s">
        <v>6</v>
      </c>
      <c r="F12" s="18"/>
      <c r="G12" s="19">
        <f>(G9*G11)</f>
        <v>5200000</v>
      </c>
    </row>
    <row r="13" spans="1:7" ht="11.25" customHeight="1" x14ac:dyDescent="0.25">
      <c r="A13" s="5"/>
      <c r="B13" s="10" t="s">
        <v>7</v>
      </c>
      <c r="C13" s="14" t="s">
        <v>74</v>
      </c>
      <c r="D13" s="12"/>
      <c r="E13" s="144" t="s">
        <v>8</v>
      </c>
      <c r="F13" s="145"/>
      <c r="G13" s="14" t="s">
        <v>76</v>
      </c>
    </row>
    <row r="14" spans="1:7" ht="13.5" customHeight="1" x14ac:dyDescent="0.25">
      <c r="A14" s="5"/>
      <c r="B14" s="10" t="s">
        <v>9</v>
      </c>
      <c r="C14" s="14" t="s">
        <v>75</v>
      </c>
      <c r="D14" s="12"/>
      <c r="E14" s="144" t="s">
        <v>10</v>
      </c>
      <c r="F14" s="145"/>
      <c r="G14" s="14" t="s">
        <v>112</v>
      </c>
    </row>
    <row r="15" spans="1:7" ht="25.5" customHeight="1" x14ac:dyDescent="0.25">
      <c r="A15" s="5"/>
      <c r="B15" s="10" t="s">
        <v>11</v>
      </c>
      <c r="C15" s="20">
        <v>44927</v>
      </c>
      <c r="D15" s="12"/>
      <c r="E15" s="148" t="s">
        <v>12</v>
      </c>
      <c r="F15" s="149"/>
      <c r="G15" s="16" t="s">
        <v>77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50" t="s">
        <v>13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26"/>
      <c r="B21" s="13" t="s">
        <v>78</v>
      </c>
      <c r="C21" s="34" t="s">
        <v>21</v>
      </c>
      <c r="D21" s="35">
        <v>4</v>
      </c>
      <c r="E21" s="13" t="s">
        <v>79</v>
      </c>
      <c r="F21" s="19">
        <v>17000</v>
      </c>
      <c r="G21" s="19">
        <f>(D21*F21)</f>
        <v>68000</v>
      </c>
    </row>
    <row r="22" spans="1:7" ht="25.5" customHeight="1" x14ac:dyDescent="0.25">
      <c r="A22" s="26"/>
      <c r="B22" s="13" t="s">
        <v>80</v>
      </c>
      <c r="C22" s="34" t="s">
        <v>21</v>
      </c>
      <c r="D22" s="35">
        <v>4</v>
      </c>
      <c r="E22" s="13" t="s">
        <v>81</v>
      </c>
      <c r="F22" s="19">
        <v>17000</v>
      </c>
      <c r="G22" s="19">
        <f>(D22*F22)</f>
        <v>68000</v>
      </c>
    </row>
    <row r="23" spans="1:7" ht="25.5" customHeight="1" x14ac:dyDescent="0.25">
      <c r="A23" s="26"/>
      <c r="B23" s="140" t="s">
        <v>95</v>
      </c>
      <c r="C23" s="34" t="s">
        <v>21</v>
      </c>
      <c r="D23" s="35">
        <v>5</v>
      </c>
      <c r="E23" s="140" t="s">
        <v>96</v>
      </c>
      <c r="F23" s="19">
        <v>17000</v>
      </c>
      <c r="G23" s="19">
        <v>92700</v>
      </c>
    </row>
    <row r="24" spans="1:7" ht="12.75" customHeight="1" x14ac:dyDescent="0.25">
      <c r="A24" s="26"/>
      <c r="B24" s="13" t="s">
        <v>82</v>
      </c>
      <c r="C24" s="34" t="s">
        <v>21</v>
      </c>
      <c r="D24" s="35">
        <v>10</v>
      </c>
      <c r="E24" s="13" t="s">
        <v>83</v>
      </c>
      <c r="F24" s="19">
        <v>17000</v>
      </c>
      <c r="G24" s="19">
        <f>(D24*F24)</f>
        <v>170000</v>
      </c>
    </row>
    <row r="25" spans="1:7" ht="12.75" customHeight="1" x14ac:dyDescent="0.25">
      <c r="A25" s="26"/>
      <c r="B25" s="36" t="s">
        <v>22</v>
      </c>
      <c r="C25" s="37"/>
      <c r="D25" s="37"/>
      <c r="E25" s="37"/>
      <c r="F25" s="38"/>
      <c r="G25" s="39">
        <f>SUM(G21:G24)</f>
        <v>398700</v>
      </c>
    </row>
    <row r="26" spans="1:7" ht="12" customHeight="1" x14ac:dyDescent="0.25">
      <c r="A26" s="2"/>
      <c r="B26" s="27"/>
      <c r="C26" s="29"/>
      <c r="D26" s="29"/>
      <c r="E26" s="29"/>
      <c r="F26" s="40"/>
      <c r="G26" s="40"/>
    </row>
    <row r="27" spans="1:7" ht="12" customHeight="1" x14ac:dyDescent="0.25">
      <c r="A27" s="5"/>
      <c r="B27" s="41" t="s">
        <v>23</v>
      </c>
      <c r="C27" s="42"/>
      <c r="D27" s="43"/>
      <c r="E27" s="43"/>
      <c r="F27" s="44"/>
      <c r="G27" s="44"/>
    </row>
    <row r="28" spans="1:7" ht="24" customHeight="1" x14ac:dyDescent="0.25">
      <c r="A28" s="5"/>
      <c r="B28" s="45" t="s">
        <v>15</v>
      </c>
      <c r="C28" s="46" t="s">
        <v>16</v>
      </c>
      <c r="D28" s="46" t="s">
        <v>17</v>
      </c>
      <c r="E28" s="45" t="s">
        <v>18</v>
      </c>
      <c r="F28" s="46" t="s">
        <v>19</v>
      </c>
      <c r="G28" s="45" t="s">
        <v>20</v>
      </c>
    </row>
    <row r="29" spans="1:7" ht="12" customHeight="1" x14ac:dyDescent="0.25">
      <c r="A29" s="5"/>
      <c r="B29" s="47"/>
      <c r="C29" s="48" t="s">
        <v>70</v>
      </c>
      <c r="D29" s="48"/>
      <c r="E29" s="48"/>
      <c r="F29" s="47"/>
      <c r="G29" s="47"/>
    </row>
    <row r="30" spans="1:7" ht="12" customHeight="1" x14ac:dyDescent="0.25">
      <c r="A30" s="5"/>
      <c r="B30" s="49" t="s">
        <v>24</v>
      </c>
      <c r="C30" s="50"/>
      <c r="D30" s="50"/>
      <c r="E30" s="50"/>
      <c r="F30" s="51"/>
      <c r="G30" s="51"/>
    </row>
    <row r="31" spans="1:7" ht="12" customHeight="1" x14ac:dyDescent="0.25">
      <c r="A31" s="2"/>
      <c r="B31" s="52"/>
      <c r="C31" s="53"/>
      <c r="D31" s="53"/>
      <c r="E31" s="53"/>
      <c r="F31" s="54"/>
      <c r="G31" s="54"/>
    </row>
    <row r="32" spans="1:7" ht="12" customHeight="1" x14ac:dyDescent="0.25">
      <c r="A32" s="5"/>
      <c r="B32" s="41" t="s">
        <v>25</v>
      </c>
      <c r="C32" s="42"/>
      <c r="D32" s="43"/>
      <c r="E32" s="43"/>
      <c r="F32" s="44"/>
      <c r="G32" s="44"/>
    </row>
    <row r="33" spans="1:11" ht="24" customHeight="1" x14ac:dyDescent="0.25">
      <c r="A33" s="5"/>
      <c r="B33" s="55" t="s">
        <v>15</v>
      </c>
      <c r="C33" s="55" t="s">
        <v>16</v>
      </c>
      <c r="D33" s="55" t="s">
        <v>17</v>
      </c>
      <c r="E33" s="55" t="s">
        <v>18</v>
      </c>
      <c r="F33" s="56" t="s">
        <v>19</v>
      </c>
      <c r="G33" s="55" t="s">
        <v>20</v>
      </c>
    </row>
    <row r="34" spans="1:11" ht="12.75" customHeight="1" x14ac:dyDescent="0.25">
      <c r="A34" s="26"/>
      <c r="B34" s="13" t="s">
        <v>84</v>
      </c>
      <c r="C34" s="34" t="s">
        <v>26</v>
      </c>
      <c r="D34" s="35">
        <v>1</v>
      </c>
      <c r="E34" s="16" t="s">
        <v>85</v>
      </c>
      <c r="F34" s="19">
        <v>17000</v>
      </c>
      <c r="G34" s="19">
        <f t="shared" ref="G34:G41" si="0">(D34*F34)</f>
        <v>17000</v>
      </c>
    </row>
    <row r="35" spans="1:11" ht="12.75" customHeight="1" x14ac:dyDescent="0.25">
      <c r="A35" s="26"/>
      <c r="B35" s="13" t="s">
        <v>86</v>
      </c>
      <c r="C35" s="34" t="s">
        <v>26</v>
      </c>
      <c r="D35" s="35">
        <v>2</v>
      </c>
      <c r="E35" s="16" t="s">
        <v>27</v>
      </c>
      <c r="F35" s="19">
        <v>40000</v>
      </c>
      <c r="G35" s="19">
        <f t="shared" si="0"/>
        <v>80000</v>
      </c>
    </row>
    <row r="36" spans="1:11" ht="12.75" customHeight="1" x14ac:dyDescent="0.25">
      <c r="A36" s="26"/>
      <c r="B36" s="13" t="s">
        <v>87</v>
      </c>
      <c r="C36" s="34" t="s">
        <v>26</v>
      </c>
      <c r="D36" s="35">
        <v>2</v>
      </c>
      <c r="E36" s="16" t="s">
        <v>88</v>
      </c>
      <c r="F36" s="19">
        <v>30000</v>
      </c>
      <c r="G36" s="19">
        <f t="shared" si="0"/>
        <v>60000</v>
      </c>
    </row>
    <row r="37" spans="1:11" ht="12.75" customHeight="1" x14ac:dyDescent="0.25">
      <c r="A37" s="26"/>
      <c r="B37" s="13" t="s">
        <v>89</v>
      </c>
      <c r="C37" s="34" t="s">
        <v>26</v>
      </c>
      <c r="D37" s="35">
        <v>1</v>
      </c>
      <c r="E37" s="16" t="s">
        <v>88</v>
      </c>
      <c r="F37" s="19">
        <v>25000</v>
      </c>
      <c r="G37" s="19">
        <f t="shared" si="0"/>
        <v>25000</v>
      </c>
    </row>
    <row r="38" spans="1:11" ht="12.75" customHeight="1" x14ac:dyDescent="0.25">
      <c r="A38" s="26"/>
      <c r="B38" s="13" t="s">
        <v>90</v>
      </c>
      <c r="C38" s="34" t="s">
        <v>26</v>
      </c>
      <c r="D38" s="35">
        <v>2</v>
      </c>
      <c r="E38" s="16" t="s">
        <v>88</v>
      </c>
      <c r="F38" s="19">
        <v>30000</v>
      </c>
      <c r="G38" s="19">
        <f t="shared" si="0"/>
        <v>60000</v>
      </c>
    </row>
    <row r="39" spans="1:11" ht="12.75" customHeight="1" x14ac:dyDescent="0.25">
      <c r="A39" s="26"/>
      <c r="B39" s="13" t="s">
        <v>91</v>
      </c>
      <c r="C39" s="34" t="s">
        <v>26</v>
      </c>
      <c r="D39" s="35">
        <v>1</v>
      </c>
      <c r="E39" s="16" t="s">
        <v>88</v>
      </c>
      <c r="F39" s="19">
        <v>20000</v>
      </c>
      <c r="G39" s="19">
        <f t="shared" si="0"/>
        <v>20000</v>
      </c>
    </row>
    <row r="40" spans="1:11" ht="25.5" customHeight="1" x14ac:dyDescent="0.25">
      <c r="A40" s="26"/>
      <c r="B40" s="13" t="s">
        <v>92</v>
      </c>
      <c r="C40" s="34" t="s">
        <v>26</v>
      </c>
      <c r="D40" s="35">
        <v>1</v>
      </c>
      <c r="E40" s="16" t="s">
        <v>93</v>
      </c>
      <c r="F40" s="19">
        <v>25000</v>
      </c>
      <c r="G40" s="19">
        <f t="shared" si="0"/>
        <v>25000</v>
      </c>
    </row>
    <row r="41" spans="1:11" ht="25.5" customHeight="1" x14ac:dyDescent="0.25">
      <c r="A41" s="26"/>
      <c r="B41" s="13" t="s">
        <v>94</v>
      </c>
      <c r="C41" s="34" t="s">
        <v>26</v>
      </c>
      <c r="D41" s="35">
        <v>5</v>
      </c>
      <c r="E41" s="16" t="s">
        <v>97</v>
      </c>
      <c r="F41" s="19">
        <v>15000</v>
      </c>
      <c r="G41" s="19">
        <f t="shared" si="0"/>
        <v>75000</v>
      </c>
    </row>
    <row r="42" spans="1:11" ht="25.5" customHeight="1" x14ac:dyDescent="0.25">
      <c r="A42" s="26"/>
      <c r="B42" s="13" t="s">
        <v>98</v>
      </c>
      <c r="C42" s="34" t="s">
        <v>26</v>
      </c>
      <c r="D42" s="35">
        <v>800</v>
      </c>
      <c r="E42" s="16" t="s">
        <v>99</v>
      </c>
      <c r="F42" s="19">
        <v>750</v>
      </c>
      <c r="G42" s="19">
        <v>600000</v>
      </c>
    </row>
    <row r="43" spans="1:11" ht="12.75" customHeight="1" x14ac:dyDescent="0.25">
      <c r="A43" s="5"/>
      <c r="B43" s="57" t="s">
        <v>29</v>
      </c>
      <c r="C43" s="58"/>
      <c r="D43" s="58"/>
      <c r="E43" s="58"/>
      <c r="F43" s="59"/>
      <c r="G43" s="60">
        <f>SUM(G34:G42)</f>
        <v>962000</v>
      </c>
    </row>
    <row r="44" spans="1:11" ht="12" customHeight="1" x14ac:dyDescent="0.25">
      <c r="A44" s="2"/>
      <c r="B44" s="52"/>
      <c r="C44" s="53"/>
      <c r="D44" s="53"/>
      <c r="E44" s="53"/>
      <c r="F44" s="54"/>
      <c r="G44" s="54"/>
    </row>
    <row r="45" spans="1:11" ht="12" customHeight="1" x14ac:dyDescent="0.25">
      <c r="A45" s="5"/>
      <c r="B45" s="41" t="s">
        <v>30</v>
      </c>
      <c r="C45" s="42"/>
      <c r="D45" s="43"/>
      <c r="E45" s="43"/>
      <c r="F45" s="44"/>
      <c r="G45" s="44"/>
    </row>
    <row r="46" spans="1:11" ht="24" customHeight="1" x14ac:dyDescent="0.25">
      <c r="A46" s="5"/>
      <c r="B46" s="56" t="s">
        <v>31</v>
      </c>
      <c r="C46" s="56" t="s">
        <v>32</v>
      </c>
      <c r="D46" s="56" t="s">
        <v>33</v>
      </c>
      <c r="E46" s="56" t="s">
        <v>18</v>
      </c>
      <c r="F46" s="56" t="s">
        <v>19</v>
      </c>
      <c r="G46" s="56" t="s">
        <v>20</v>
      </c>
      <c r="K46" s="139"/>
    </row>
    <row r="47" spans="1:11" ht="12.75" customHeight="1" x14ac:dyDescent="0.25">
      <c r="A47" s="26"/>
      <c r="B47" s="61" t="s">
        <v>34</v>
      </c>
      <c r="C47" s="62"/>
      <c r="D47" s="62"/>
      <c r="E47" s="62"/>
      <c r="F47" s="62"/>
      <c r="G47" s="62"/>
      <c r="K47" s="139"/>
    </row>
    <row r="48" spans="1:11" ht="12.75" customHeight="1" x14ac:dyDescent="0.25">
      <c r="A48" s="26"/>
      <c r="B48" s="17" t="s">
        <v>35</v>
      </c>
      <c r="C48" s="63" t="s">
        <v>36</v>
      </c>
      <c r="D48" s="64">
        <v>1.2</v>
      </c>
      <c r="E48" s="63" t="s">
        <v>88</v>
      </c>
      <c r="F48" s="65">
        <v>236000</v>
      </c>
      <c r="G48" s="65">
        <f>(D48*F48)</f>
        <v>283200</v>
      </c>
      <c r="I48" s="1" t="s">
        <v>111</v>
      </c>
    </row>
    <row r="49" spans="1:7" ht="12.75" customHeight="1" x14ac:dyDescent="0.25">
      <c r="A49" s="26"/>
      <c r="B49" s="66" t="s">
        <v>37</v>
      </c>
      <c r="C49" s="67"/>
      <c r="D49" s="18"/>
      <c r="E49" s="67"/>
      <c r="F49" s="65"/>
      <c r="G49" s="65"/>
    </row>
    <row r="50" spans="1:7" ht="12.75" customHeight="1" x14ac:dyDescent="0.25">
      <c r="A50" s="26"/>
      <c r="B50" s="17" t="s">
        <v>100</v>
      </c>
      <c r="C50" s="63" t="s">
        <v>38</v>
      </c>
      <c r="D50" s="64">
        <v>150</v>
      </c>
      <c r="E50" s="63" t="s">
        <v>101</v>
      </c>
      <c r="F50" s="65">
        <v>1250</v>
      </c>
      <c r="G50" s="65">
        <f>(D50*F50)</f>
        <v>187500</v>
      </c>
    </row>
    <row r="51" spans="1:7" ht="12.75" customHeight="1" x14ac:dyDescent="0.25">
      <c r="A51" s="26"/>
      <c r="B51" s="141" t="s">
        <v>103</v>
      </c>
      <c r="C51" s="63" t="s">
        <v>39</v>
      </c>
      <c r="D51" s="64">
        <v>150</v>
      </c>
      <c r="E51" s="63" t="s">
        <v>101</v>
      </c>
      <c r="F51" s="65">
        <v>1300</v>
      </c>
      <c r="G51" s="65">
        <v>195000</v>
      </c>
    </row>
    <row r="52" spans="1:7" ht="12.75" customHeight="1" x14ac:dyDescent="0.25">
      <c r="A52" s="26"/>
      <c r="B52" s="17" t="s">
        <v>102</v>
      </c>
      <c r="C52" s="63" t="s">
        <v>39</v>
      </c>
      <c r="D52" s="64">
        <v>1600</v>
      </c>
      <c r="E52" s="63" t="s">
        <v>28</v>
      </c>
      <c r="F52" s="65">
        <v>160</v>
      </c>
      <c r="G52" s="65">
        <f>(D52*F52)</f>
        <v>256000</v>
      </c>
    </row>
    <row r="53" spans="1:7" ht="12.75" customHeight="1" x14ac:dyDescent="0.25">
      <c r="A53" s="26"/>
      <c r="B53" s="66" t="s">
        <v>40</v>
      </c>
      <c r="C53" s="67"/>
      <c r="D53" s="18"/>
      <c r="E53" s="67"/>
      <c r="F53" s="65"/>
      <c r="G53" s="65"/>
    </row>
    <row r="54" spans="1:7" ht="12.75" customHeight="1" x14ac:dyDescent="0.25">
      <c r="A54" s="26"/>
      <c r="B54" s="17" t="s">
        <v>104</v>
      </c>
      <c r="C54" s="63" t="s">
        <v>105</v>
      </c>
      <c r="D54" s="64">
        <v>1</v>
      </c>
      <c r="E54" s="63" t="s">
        <v>81</v>
      </c>
      <c r="F54" s="65">
        <v>90000</v>
      </c>
      <c r="G54" s="65">
        <f>(D54*F54)</f>
        <v>90000</v>
      </c>
    </row>
    <row r="55" spans="1:7" ht="12.75" customHeight="1" x14ac:dyDescent="0.25">
      <c r="A55" s="26"/>
      <c r="B55" s="17"/>
      <c r="C55" s="63"/>
      <c r="D55" s="64"/>
      <c r="E55" s="63"/>
      <c r="F55" s="65"/>
      <c r="G55" s="65">
        <f>(D55*F55)</f>
        <v>0</v>
      </c>
    </row>
    <row r="56" spans="1:7" ht="12.75" customHeight="1" x14ac:dyDescent="0.25">
      <c r="A56" s="26"/>
      <c r="B56" s="66" t="s">
        <v>41</v>
      </c>
      <c r="C56" s="67"/>
      <c r="D56" s="18"/>
      <c r="E56" s="67"/>
      <c r="F56" s="65"/>
      <c r="G56" s="65"/>
    </row>
    <row r="57" spans="1:7" ht="12.75" customHeight="1" x14ac:dyDescent="0.25">
      <c r="A57" s="26"/>
      <c r="B57" s="68"/>
      <c r="C57" s="69"/>
      <c r="D57" s="70"/>
      <c r="E57" s="69"/>
      <c r="F57" s="71"/>
      <c r="G57" s="71"/>
    </row>
    <row r="58" spans="1:7" ht="13.5" customHeight="1" x14ac:dyDescent="0.25">
      <c r="A58" s="5"/>
      <c r="B58" s="72" t="s">
        <v>42</v>
      </c>
      <c r="C58" s="73"/>
      <c r="D58" s="73"/>
      <c r="E58" s="73"/>
      <c r="F58" s="74"/>
      <c r="G58" s="75">
        <f>SUM(G47:G57)</f>
        <v>1011700</v>
      </c>
    </row>
    <row r="59" spans="1:7" ht="12" customHeight="1" x14ac:dyDescent="0.25">
      <c r="A59" s="2"/>
      <c r="B59" s="52"/>
      <c r="C59" s="53"/>
      <c r="D59" s="53"/>
      <c r="E59" s="76"/>
      <c r="F59" s="54"/>
      <c r="G59" s="54"/>
    </row>
    <row r="60" spans="1:7" ht="12" customHeight="1" x14ac:dyDescent="0.25">
      <c r="A60" s="5"/>
      <c r="B60" s="41" t="s">
        <v>43</v>
      </c>
      <c r="C60" s="42"/>
      <c r="D60" s="43"/>
      <c r="E60" s="43"/>
      <c r="F60" s="44"/>
      <c r="G60" s="44"/>
    </row>
    <row r="61" spans="1:7" ht="24" customHeight="1" x14ac:dyDescent="0.25">
      <c r="A61" s="5"/>
      <c r="B61" s="55" t="s">
        <v>44</v>
      </c>
      <c r="C61" s="56" t="s">
        <v>32</v>
      </c>
      <c r="D61" s="56" t="s">
        <v>33</v>
      </c>
      <c r="E61" s="55" t="s">
        <v>18</v>
      </c>
      <c r="F61" s="56" t="s">
        <v>19</v>
      </c>
      <c r="G61" s="55" t="s">
        <v>20</v>
      </c>
    </row>
    <row r="62" spans="1:7" ht="12.75" customHeight="1" x14ac:dyDescent="0.25">
      <c r="A62" s="26"/>
      <c r="B62" s="13"/>
      <c r="C62" s="63"/>
      <c r="D62" s="65"/>
      <c r="E62" s="34"/>
      <c r="F62" s="77"/>
      <c r="G62" s="65"/>
    </row>
    <row r="63" spans="1:7" ht="13.5" customHeight="1" x14ac:dyDescent="0.25">
      <c r="A63" s="5"/>
      <c r="B63" s="78" t="s">
        <v>45</v>
      </c>
      <c r="C63" s="79"/>
      <c r="D63" s="79"/>
      <c r="E63" s="79"/>
      <c r="F63" s="80"/>
      <c r="G63" s="81">
        <f>SUM(G62)</f>
        <v>0</v>
      </c>
    </row>
    <row r="64" spans="1:7" ht="12" customHeight="1" x14ac:dyDescent="0.25">
      <c r="A64" s="2"/>
      <c r="B64" s="98"/>
      <c r="C64" s="98"/>
      <c r="D64" s="98"/>
      <c r="E64" s="98"/>
      <c r="F64" s="99"/>
      <c r="G64" s="99"/>
    </row>
    <row r="65" spans="1:7" ht="12" customHeight="1" x14ac:dyDescent="0.25">
      <c r="A65" s="95"/>
      <c r="B65" s="100" t="s">
        <v>46</v>
      </c>
      <c r="C65" s="101"/>
      <c r="D65" s="101"/>
      <c r="E65" s="101"/>
      <c r="F65" s="101"/>
      <c r="G65" s="102">
        <f>G25+G43+G58+G63</f>
        <v>2372400</v>
      </c>
    </row>
    <row r="66" spans="1:7" ht="12" customHeight="1" x14ac:dyDescent="0.25">
      <c r="A66" s="95"/>
      <c r="B66" s="103" t="s">
        <v>47</v>
      </c>
      <c r="C66" s="83"/>
      <c r="D66" s="83"/>
      <c r="E66" s="83"/>
      <c r="F66" s="83"/>
      <c r="G66" s="104">
        <f>G65*0.05</f>
        <v>118620</v>
      </c>
    </row>
    <row r="67" spans="1:7" ht="12" customHeight="1" x14ac:dyDescent="0.25">
      <c r="A67" s="95"/>
      <c r="B67" s="105" t="s">
        <v>48</v>
      </c>
      <c r="C67" s="82"/>
      <c r="D67" s="82"/>
      <c r="E67" s="82"/>
      <c r="F67" s="82"/>
      <c r="G67" s="106">
        <f>G66+G65</f>
        <v>2491020</v>
      </c>
    </row>
    <row r="68" spans="1:7" ht="12" customHeight="1" x14ac:dyDescent="0.25">
      <c r="A68" s="95"/>
      <c r="B68" s="103" t="s">
        <v>49</v>
      </c>
      <c r="C68" s="83"/>
      <c r="D68" s="83"/>
      <c r="E68" s="83"/>
      <c r="F68" s="83"/>
      <c r="G68" s="104">
        <f>G12</f>
        <v>5200000</v>
      </c>
    </row>
    <row r="69" spans="1:7" ht="12" customHeight="1" x14ac:dyDescent="0.25">
      <c r="A69" s="95"/>
      <c r="B69" s="107" t="s">
        <v>50</v>
      </c>
      <c r="C69" s="108"/>
      <c r="D69" s="108"/>
      <c r="E69" s="108"/>
      <c r="F69" s="108"/>
      <c r="G69" s="109">
        <f>G68-G67</f>
        <v>2708980</v>
      </c>
    </row>
    <row r="70" spans="1:7" ht="12" customHeight="1" x14ac:dyDescent="0.25">
      <c r="A70" s="95"/>
      <c r="B70" s="96" t="s">
        <v>51</v>
      </c>
      <c r="C70" s="97"/>
      <c r="D70" s="97"/>
      <c r="E70" s="97"/>
      <c r="F70" s="97"/>
      <c r="G70" s="92"/>
    </row>
    <row r="71" spans="1:7" ht="12.75" customHeight="1" thickBot="1" x14ac:dyDescent="0.3">
      <c r="A71" s="95"/>
      <c r="B71" s="110"/>
      <c r="C71" s="97"/>
      <c r="D71" s="97"/>
      <c r="E71" s="97"/>
      <c r="F71" s="97"/>
      <c r="G71" s="92"/>
    </row>
    <row r="72" spans="1:7" ht="12" customHeight="1" x14ac:dyDescent="0.25">
      <c r="A72" s="95"/>
      <c r="B72" s="122" t="s">
        <v>52</v>
      </c>
      <c r="C72" s="123"/>
      <c r="D72" s="123"/>
      <c r="E72" s="123"/>
      <c r="F72" s="124"/>
      <c r="G72" s="92"/>
    </row>
    <row r="73" spans="1:7" ht="12" customHeight="1" x14ac:dyDescent="0.25">
      <c r="A73" s="95"/>
      <c r="B73" s="125" t="s">
        <v>53</v>
      </c>
      <c r="C73" s="94"/>
      <c r="D73" s="94"/>
      <c r="E73" s="94"/>
      <c r="F73" s="126"/>
      <c r="G73" s="92"/>
    </row>
    <row r="74" spans="1:7" ht="12" customHeight="1" x14ac:dyDescent="0.25">
      <c r="A74" s="95"/>
      <c r="B74" s="125" t="s">
        <v>54</v>
      </c>
      <c r="C74" s="94"/>
      <c r="D74" s="94"/>
      <c r="E74" s="94"/>
      <c r="F74" s="126"/>
      <c r="G74" s="92"/>
    </row>
    <row r="75" spans="1:7" ht="12" customHeight="1" x14ac:dyDescent="0.25">
      <c r="A75" s="95"/>
      <c r="B75" s="125" t="s">
        <v>55</v>
      </c>
      <c r="C75" s="94"/>
      <c r="D75" s="94"/>
      <c r="E75" s="94"/>
      <c r="F75" s="126"/>
      <c r="G75" s="92"/>
    </row>
    <row r="76" spans="1:7" ht="12" customHeight="1" x14ac:dyDescent="0.25">
      <c r="A76" s="95"/>
      <c r="B76" s="125" t="s">
        <v>56</v>
      </c>
      <c r="C76" s="94"/>
      <c r="D76" s="94"/>
      <c r="E76" s="94"/>
      <c r="F76" s="126"/>
      <c r="G76" s="92"/>
    </row>
    <row r="77" spans="1:7" ht="12" customHeight="1" x14ac:dyDescent="0.25">
      <c r="A77" s="95"/>
      <c r="B77" s="125" t="s">
        <v>57</v>
      </c>
      <c r="C77" s="94"/>
      <c r="D77" s="94"/>
      <c r="E77" s="94"/>
      <c r="F77" s="126"/>
      <c r="G77" s="92"/>
    </row>
    <row r="78" spans="1:7" ht="12.75" customHeight="1" thickBot="1" x14ac:dyDescent="0.3">
      <c r="A78" s="95"/>
      <c r="B78" s="127" t="s">
        <v>58</v>
      </c>
      <c r="C78" s="128"/>
      <c r="D78" s="128"/>
      <c r="E78" s="128"/>
      <c r="F78" s="129"/>
      <c r="G78" s="92"/>
    </row>
    <row r="79" spans="1:7" ht="12.75" customHeight="1" x14ac:dyDescent="0.25">
      <c r="A79" s="95"/>
      <c r="B79" s="120"/>
      <c r="C79" s="94"/>
      <c r="D79" s="94"/>
      <c r="E79" s="94"/>
      <c r="F79" s="94"/>
      <c r="G79" s="92"/>
    </row>
    <row r="80" spans="1:7" ht="15" customHeight="1" thickBot="1" x14ac:dyDescent="0.3">
      <c r="A80" s="95"/>
      <c r="B80" s="142" t="s">
        <v>59</v>
      </c>
      <c r="C80" s="143"/>
      <c r="D80" s="119"/>
      <c r="E80" s="85"/>
      <c r="F80" s="85"/>
      <c r="G80" s="92"/>
    </row>
    <row r="81" spans="1:7" ht="12" customHeight="1" x14ac:dyDescent="0.25">
      <c r="A81" s="95"/>
      <c r="B81" s="112" t="s">
        <v>44</v>
      </c>
      <c r="C81" s="86" t="s">
        <v>60</v>
      </c>
      <c r="D81" s="113" t="s">
        <v>61</v>
      </c>
      <c r="E81" s="85"/>
      <c r="F81" s="85"/>
      <c r="G81" s="92"/>
    </row>
    <row r="82" spans="1:7" ht="12" customHeight="1" x14ac:dyDescent="0.25">
      <c r="A82" s="95"/>
      <c r="B82" s="114" t="s">
        <v>62</v>
      </c>
      <c r="C82" s="87">
        <v>398700</v>
      </c>
      <c r="D82" s="115">
        <v>0.23200000000000001</v>
      </c>
      <c r="E82" s="85"/>
      <c r="F82" s="85"/>
      <c r="G82" s="92"/>
    </row>
    <row r="83" spans="1:7" ht="12" customHeight="1" x14ac:dyDescent="0.25">
      <c r="A83" s="95"/>
      <c r="B83" s="114" t="s">
        <v>63</v>
      </c>
      <c r="C83" s="88">
        <v>0</v>
      </c>
      <c r="D83" s="115"/>
      <c r="E83" s="85"/>
      <c r="F83" s="85"/>
      <c r="G83" s="92"/>
    </row>
    <row r="84" spans="1:7" ht="12" customHeight="1" x14ac:dyDescent="0.25">
      <c r="A84" s="95"/>
      <c r="B84" s="114" t="s">
        <v>64</v>
      </c>
      <c r="C84" s="87">
        <v>962000</v>
      </c>
      <c r="D84" s="115">
        <v>0.41899999999999998</v>
      </c>
      <c r="E84" s="85"/>
      <c r="F84" s="85"/>
      <c r="G84" s="92"/>
    </row>
    <row r="85" spans="1:7" ht="12" customHeight="1" x14ac:dyDescent="0.25">
      <c r="A85" s="95"/>
      <c r="B85" s="114" t="s">
        <v>31</v>
      </c>
      <c r="C85" s="87">
        <v>1011700</v>
      </c>
      <c r="D85" s="115">
        <v>0.3</v>
      </c>
      <c r="E85" s="85"/>
      <c r="F85" s="85"/>
      <c r="G85" s="92"/>
    </row>
    <row r="86" spans="1:7" ht="12" customHeight="1" x14ac:dyDescent="0.25">
      <c r="A86" s="95"/>
      <c r="B86" s="114" t="s">
        <v>65</v>
      </c>
      <c r="C86" s="89">
        <v>0</v>
      </c>
      <c r="D86" s="115"/>
      <c r="E86" s="91"/>
      <c r="F86" s="91"/>
      <c r="G86" s="92"/>
    </row>
    <row r="87" spans="1:7" ht="12" customHeight="1" x14ac:dyDescent="0.25">
      <c r="A87" s="95"/>
      <c r="B87" s="114" t="s">
        <v>66</v>
      </c>
      <c r="C87" s="89">
        <v>118320</v>
      </c>
      <c r="D87" s="115">
        <v>4.7600000000000003E-2</v>
      </c>
      <c r="E87" s="91"/>
      <c r="F87" s="91"/>
      <c r="G87" s="92"/>
    </row>
    <row r="88" spans="1:7" ht="12.75" customHeight="1" thickBot="1" x14ac:dyDescent="0.3">
      <c r="A88" s="95"/>
      <c r="B88" s="116" t="s">
        <v>67</v>
      </c>
      <c r="C88" s="117">
        <v>2491020</v>
      </c>
      <c r="D88" s="118">
        <v>1</v>
      </c>
      <c r="E88" s="91"/>
      <c r="F88" s="91"/>
      <c r="G88" s="92"/>
    </row>
    <row r="89" spans="1:7" ht="12" customHeight="1" x14ac:dyDescent="0.25">
      <c r="A89" s="95"/>
      <c r="B89" s="110"/>
      <c r="C89" s="97"/>
      <c r="D89" s="97"/>
      <c r="E89" s="97"/>
      <c r="F89" s="97"/>
      <c r="G89" s="92"/>
    </row>
    <row r="90" spans="1:7" ht="12.75" customHeight="1" x14ac:dyDescent="0.25">
      <c r="A90" s="95"/>
      <c r="B90" s="111"/>
      <c r="C90" s="97"/>
      <c r="D90" s="97"/>
      <c r="E90" s="97"/>
      <c r="F90" s="97"/>
      <c r="G90" s="92"/>
    </row>
    <row r="91" spans="1:7" ht="12" customHeight="1" thickBot="1" x14ac:dyDescent="0.3">
      <c r="A91" s="84"/>
      <c r="B91" s="131"/>
      <c r="C91" s="132" t="s">
        <v>68</v>
      </c>
      <c r="D91" s="133"/>
      <c r="E91" s="134"/>
      <c r="F91" s="90"/>
      <c r="G91" s="92"/>
    </row>
    <row r="92" spans="1:7" ht="12" customHeight="1" x14ac:dyDescent="0.25">
      <c r="A92" s="95"/>
      <c r="B92" s="135" t="s">
        <v>107</v>
      </c>
      <c r="C92" s="136">
        <v>800</v>
      </c>
      <c r="D92" s="136">
        <v>6500</v>
      </c>
      <c r="E92" s="137">
        <v>160</v>
      </c>
      <c r="F92" s="130"/>
      <c r="G92" s="93"/>
    </row>
    <row r="93" spans="1:7" ht="12.75" customHeight="1" thickBot="1" x14ac:dyDescent="0.3">
      <c r="A93" s="95"/>
      <c r="B93" s="116" t="s">
        <v>108</v>
      </c>
      <c r="C93" s="117">
        <f>(G67/C92)</f>
        <v>3113.7750000000001</v>
      </c>
      <c r="D93" s="117">
        <f>(G67/D92)</f>
        <v>383.23384615384617</v>
      </c>
      <c r="E93" s="138">
        <f>(G67/E92)</f>
        <v>15568.875</v>
      </c>
      <c r="F93" s="130"/>
      <c r="G93" s="93"/>
    </row>
    <row r="94" spans="1:7" ht="15.6" customHeight="1" x14ac:dyDescent="0.25">
      <c r="A94" s="95"/>
      <c r="B94" s="121" t="s">
        <v>69</v>
      </c>
      <c r="C94" s="94"/>
      <c r="D94" s="94"/>
      <c r="E94" s="94"/>
      <c r="F94" s="94"/>
      <c r="G94" s="94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74DE1B5EC073449A04C6906B25D3B2" ma:contentTypeVersion="15" ma:contentTypeDescription="Crear nuevo documento." ma:contentTypeScope="" ma:versionID="debceb871fffed16da85eecd4c78e143">
  <xsd:schema xmlns:xsd="http://www.w3.org/2001/XMLSchema" xmlns:xs="http://www.w3.org/2001/XMLSchema" xmlns:p="http://schemas.microsoft.com/office/2006/metadata/properties" xmlns:ns3="ddbcbce4-3913-423a-bd69-f4e10e71ace3" xmlns:ns4="85934ad1-0e08-4aae-80ab-5c15042ca313" targetNamespace="http://schemas.microsoft.com/office/2006/metadata/properties" ma:root="true" ma:fieldsID="baae93ffd6c10a964907fc5c420cc6f0" ns3:_="" ns4:_="">
    <xsd:import namespace="ddbcbce4-3913-423a-bd69-f4e10e71ace3"/>
    <xsd:import namespace="85934ad1-0e08-4aae-80ab-5c15042ca3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cbce4-3913-423a-bd69-f4e10e71a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4ad1-0e08-4aae-80ab-5c15042ca3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35DA9B-DCFF-45E2-8A62-A865E3F84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cbce4-3913-423a-bd69-f4e10e71ace3"/>
    <ds:schemaRef ds:uri="85934ad1-0e08-4aae-80ab-5c15042ca3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F6ACC-C8FA-4225-9B0B-F5C838126464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85934ad1-0e08-4aae-80ab-5c15042ca313"/>
    <ds:schemaRef ds:uri="http://schemas.microsoft.com/office/infopath/2007/PartnerControls"/>
    <ds:schemaRef ds:uri="ddbcbce4-3913-423a-bd69-f4e10e71ace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A04CDC-3C26-4760-9EEA-AD7C529F4F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0x0101008C74DE1B5EC073449A04C6906B25D3B2</vt:lpwstr>
  </property>
</Properties>
</file>