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FT 2023\FT Los Angeles 30 020220223\"/>
    </mc:Choice>
  </mc:AlternateContent>
  <bookViews>
    <workbookView xWindow="0" yWindow="0" windowWidth="28800" windowHeight="11835"/>
  </bookViews>
  <sheets>
    <sheet name="APICOLA" sheetId="11" r:id="rId1"/>
  </sheets>
  <definedNames>
    <definedName name="_xlnm.Print_Area" localSheetId="0">APICOLA!$A$1:$G$83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11" l="1"/>
  <c r="G38" i="11"/>
  <c r="G39" i="11"/>
  <c r="G40" i="11"/>
  <c r="G41" i="11"/>
  <c r="G42" i="11"/>
  <c r="G43" i="11"/>
  <c r="G44" i="11"/>
  <c r="G36" i="11"/>
  <c r="G31" i="11"/>
  <c r="G21" i="11" l="1"/>
  <c r="G12" i="11"/>
  <c r="G22" i="11" l="1"/>
  <c r="G45" i="11" l="1"/>
  <c r="C72" i="11" s="1"/>
  <c r="C70" i="11"/>
  <c r="G55" i="11"/>
  <c r="C73" i="11"/>
  <c r="G32" i="11" l="1"/>
  <c r="G52" i="11" s="1"/>
  <c r="C69" i="11"/>
  <c r="C71" i="11" l="1"/>
  <c r="G53" i="11"/>
  <c r="C74" i="11" s="1"/>
  <c r="C75" i="11" l="1"/>
  <c r="D72" i="11" s="1"/>
  <c r="G54" i="11"/>
  <c r="G56" i="11" s="1"/>
  <c r="D74" i="11" l="1"/>
  <c r="D70" i="11"/>
  <c r="D71" i="11"/>
  <c r="D69" i="11"/>
  <c r="D73" i="11"/>
  <c r="C80" i="11"/>
  <c r="E80" i="11"/>
  <c r="D80" i="11"/>
  <c r="D75" i="11" l="1"/>
</calcChain>
</file>

<file path=xl/sharedStrings.xml><?xml version="1.0" encoding="utf-8"?>
<sst xmlns="http://schemas.openxmlformats.org/spreadsheetml/2006/main" count="125" uniqueCount="89">
  <si>
    <t>RUBRO O CULTIVO</t>
  </si>
  <si>
    <t>Apicola</t>
  </si>
  <si>
    <t>RENDIMIENTO : KG/COLMENA</t>
  </si>
  <si>
    <t>VARIEDAD</t>
  </si>
  <si>
    <t>Multiflora</t>
  </si>
  <si>
    <t>FECHA ESTIMADA  PRECIO VENTA</t>
  </si>
  <si>
    <t>NIVEL TECNOLÓGICO</t>
  </si>
  <si>
    <t>MEDIO</t>
  </si>
  <si>
    <t>PRECIO ESPERADO ($/kg miel)</t>
  </si>
  <si>
    <t>REGIÓN</t>
  </si>
  <si>
    <t>BIO BIO</t>
  </si>
  <si>
    <t>INGRESO ESPERADO, con IVA ($)</t>
  </si>
  <si>
    <t>AGENCIA DE ÁREA</t>
  </si>
  <si>
    <t>LOS ANGELES</t>
  </si>
  <si>
    <t>DESTINO PRODUCCION</t>
  </si>
  <si>
    <t>COMUNA/LOCALIDAD</t>
  </si>
  <si>
    <t>TODAS</t>
  </si>
  <si>
    <t>FECHA DE COSECHA</t>
  </si>
  <si>
    <t>FECHA PRECIO INSUMOS</t>
  </si>
  <si>
    <t>CONTINGENCIA</t>
  </si>
  <si>
    <t>SEQUIA</t>
  </si>
  <si>
    <t>COSTOS DIRECTOS DE PRODUCCIÓN POR COLMENA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</si>
  <si>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</si>
  <si>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</si>
  <si>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</si>
  <si>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</si>
  <si>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</si>
  <si>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</si>
  <si>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</si>
  <si>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Labores Varias</t>
  </si>
  <si>
    <t>JH</t>
  </si>
  <si>
    <t>Año</t>
  </si>
  <si>
    <t>Subtotal Jornadas Hombre</t>
  </si>
  <si>
    <t>JORNADAS ANIMAL</t>
  </si>
  <si>
    <t>Subtotal Jornadas Animal</t>
  </si>
  <si>
    <t>MAQUINARIA</t>
  </si>
  <si>
    <t>Cosecha</t>
  </si>
  <si>
    <t>JM</t>
  </si>
  <si>
    <t>Enero-Abril</t>
  </si>
  <si>
    <t>Subtotal Costo Maquinaria</t>
  </si>
  <si>
    <t>INSUMOS</t>
  </si>
  <si>
    <t>Insumos</t>
  </si>
  <si>
    <t>Unidad (Kg/l/u)</t>
  </si>
  <si>
    <t>Cantidad (Kg/l/u)</t>
  </si>
  <si>
    <t>Azucar</t>
  </si>
  <si>
    <t>kg</t>
  </si>
  <si>
    <t>Invierno-Primavera</t>
  </si>
  <si>
    <t>Torta Nutricional</t>
  </si>
  <si>
    <t>Control varroa</t>
  </si>
  <si>
    <t xml:space="preserve">Un. </t>
  </si>
  <si>
    <t>control nosema</t>
  </si>
  <si>
    <t>Reposición Reina</t>
  </si>
  <si>
    <t>Anual</t>
  </si>
  <si>
    <t>Sanitización</t>
  </si>
  <si>
    <t>Cambio y Postura Cera</t>
  </si>
  <si>
    <t>Reposición materiales</t>
  </si>
  <si>
    <t>Dep. Mat. Fisico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</si>
  <si>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</si>
  <si>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</si>
  <si>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</si>
  <si>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</si>
  <si>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</si>
  <si>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</si>
  <si>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</si>
  <si>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</si>
  <si>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</si>
  <si>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</si>
  <si>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</si>
  <si>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</si>
  <si>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</si>
  <si>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</si>
  <si>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</si>
  <si>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</si>
  <si>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$/Colmena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</si>
  <si>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</si>
  <si>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</si>
  <si>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</si>
  <si>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</si>
  <si>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</si>
  <si>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</si>
  <si>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</si>
  <si>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</si>
  <si>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(kg/colmena)</t>
  </si>
  <si>
    <t>Costo unitario ($/kg) (*)</t>
  </si>
  <si>
    <t>(*): Este valor representa el valor mìnimo de venta del producto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</si>
  <si>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</si>
  <si>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</si>
  <si>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Enero-Marzo/2023</t>
  </si>
  <si>
    <t>exportacion/Mercado local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</si>
</sst>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#,##0_ ;\-#,##0\ "/>
    <numFmt numFmtId="168" formatCode="_-* #,##0_-;\-* #,##0_-;_-* &quot;-&quot;??_-;_-@_-"/>
  </numFmts>
  <fonts count="16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sz val="8"/>
      <color rgb="FF000000"/>
      <name val="Arial Narrow"/>
      <family val="2"/>
    </font>
    <font>
      <b/>
      <sz val="8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4" fillId="0" borderId="1"/>
    <xf numFmtId="0" fontId="1" fillId="0" borderId="1"/>
    <xf numFmtId="164" fontId="5" fillId="0" borderId="0" applyFont="0" applyFill="0" applyBorder="0" applyAlignment="0" applyProtection="0"/>
  </cellStyleXfs>
  <cellXfs count="102">
    <xf numFmtId="0" fontId="0" fillId="0" borderId="0" xfId="0"/>
    <xf numFmtId="49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vertical="center"/>
    </xf>
    <xf numFmtId="49" fontId="2" fillId="2" borderId="2" xfId="0" applyNumberFormat="1" applyFont="1" applyFill="1" applyBorder="1"/>
    <xf numFmtId="0" fontId="2" fillId="2" borderId="2" xfId="0" applyFont="1" applyFill="1" applyBorder="1"/>
    <xf numFmtId="49" fontId="2" fillId="2" borderId="2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vertical="center"/>
    </xf>
    <xf numFmtId="0" fontId="2" fillId="2" borderId="1" xfId="0" applyFont="1" applyFill="1" applyBorder="1"/>
    <xf numFmtId="0" fontId="2" fillId="0" borderId="1" xfId="0" applyNumberFormat="1" applyFont="1" applyBorder="1"/>
    <xf numFmtId="0" fontId="2" fillId="0" borderId="1" xfId="0" applyFont="1" applyBorder="1"/>
    <xf numFmtId="49" fontId="7" fillId="3" borderId="1" xfId="0" applyNumberFormat="1" applyFont="1" applyFill="1" applyBorder="1" applyAlignment="1">
      <alignment vertical="center" wrapText="1"/>
    </xf>
    <xf numFmtId="0" fontId="8" fillId="10" borderId="2" xfId="0" applyFont="1" applyFill="1" applyBorder="1" applyAlignment="1">
      <alignment horizontal="right" vertical="center" wrapText="1"/>
    </xf>
    <xf numFmtId="3" fontId="8" fillId="10" borderId="2" xfId="0" applyNumberFormat="1" applyFont="1" applyFill="1" applyBorder="1" applyAlignment="1">
      <alignment horizontal="right" vertical="center"/>
    </xf>
    <xf numFmtId="0" fontId="8" fillId="10" borderId="2" xfId="0" applyFont="1" applyFill="1" applyBorder="1" applyAlignment="1">
      <alignment horizontal="right" vertical="center"/>
    </xf>
    <xf numFmtId="17" fontId="8" fillId="10" borderId="2" xfId="0" applyNumberFormat="1" applyFont="1" applyFill="1" applyBorder="1" applyAlignment="1">
      <alignment horizontal="right" vertical="center"/>
    </xf>
    <xf numFmtId="17" fontId="8" fillId="0" borderId="2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horizontal="left"/>
    </xf>
    <xf numFmtId="49" fontId="7" fillId="5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8" fillId="0" borderId="2" xfId="0" applyFont="1" applyBorder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right"/>
    </xf>
    <xf numFmtId="0" fontId="8" fillId="0" borderId="2" xfId="0" applyFont="1" applyBorder="1" applyAlignment="1">
      <alignment horizontal="center"/>
    </xf>
    <xf numFmtId="3" fontId="8" fillId="0" borderId="2" xfId="0" applyNumberFormat="1" applyFont="1" applyBorder="1" applyAlignment="1">
      <alignment horizontal="right"/>
    </xf>
    <xf numFmtId="167" fontId="10" fillId="0" borderId="2" xfId="0" applyNumberFormat="1" applyFont="1" applyBorder="1" applyAlignment="1">
      <alignment horizontal="right" vertical="center"/>
    </xf>
    <xf numFmtId="3" fontId="2" fillId="2" borderId="1" xfId="0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3" fontId="10" fillId="0" borderId="2" xfId="0" applyNumberFormat="1" applyFont="1" applyBorder="1"/>
    <xf numFmtId="3" fontId="10" fillId="0" borderId="2" xfId="1" applyNumberFormat="1" applyFont="1" applyBorder="1" applyAlignment="1">
      <alignment horizontal="right" vertical="center"/>
    </xf>
    <xf numFmtId="0" fontId="10" fillId="10" borderId="2" xfId="0" applyFont="1" applyFill="1" applyBorder="1" applyAlignment="1">
      <alignment horizontal="left"/>
    </xf>
    <xf numFmtId="0" fontId="10" fillId="10" borderId="2" xfId="0" applyFont="1" applyFill="1" applyBorder="1" applyAlignment="1">
      <alignment horizontal="center" vertical="center"/>
    </xf>
    <xf numFmtId="0" fontId="10" fillId="10" borderId="2" xfId="0" applyFont="1" applyFill="1" applyBorder="1" applyAlignment="1">
      <alignment horizontal="center"/>
    </xf>
    <xf numFmtId="3" fontId="10" fillId="10" borderId="2" xfId="0" applyNumberFormat="1" applyFont="1" applyFill="1" applyBorder="1" applyAlignment="1">
      <alignment horizontal="right"/>
    </xf>
    <xf numFmtId="168" fontId="8" fillId="0" borderId="2" xfId="3" applyNumberFormat="1" applyFont="1" applyBorder="1" applyAlignment="1">
      <alignment vertical="center"/>
    </xf>
    <xf numFmtId="0" fontId="12" fillId="10" borderId="2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3" fontId="11" fillId="0" borderId="2" xfId="0" applyNumberFormat="1" applyFont="1" applyBorder="1" applyAlignment="1">
      <alignment vertical="center"/>
    </xf>
    <xf numFmtId="0" fontId="2" fillId="10" borderId="1" xfId="0" applyFont="1" applyFill="1" applyBorder="1"/>
    <xf numFmtId="0" fontId="2" fillId="10" borderId="1" xfId="0" applyNumberFormat="1" applyFont="1" applyFill="1" applyBorder="1"/>
    <xf numFmtId="49" fontId="3" fillId="10" borderId="1" xfId="0" applyNumberFormat="1" applyFont="1" applyFill="1" applyBorder="1" applyAlignment="1">
      <alignment vertical="center"/>
    </xf>
    <xf numFmtId="0" fontId="3" fillId="10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vertical="center"/>
    </xf>
    <xf numFmtId="3" fontId="3" fillId="10" borderId="1" xfId="0" applyNumberFormat="1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165" fontId="7" fillId="2" borderId="1" xfId="0" applyNumberFormat="1" applyFont="1" applyFill="1" applyBorder="1" applyAlignment="1">
      <alignment vertical="center"/>
    </xf>
    <xf numFmtId="49" fontId="13" fillId="2" borderId="3" xfId="0" applyNumberFormat="1" applyFont="1" applyFill="1" applyBorder="1" applyAlignment="1">
      <alignment vertical="center"/>
    </xf>
    <xf numFmtId="0" fontId="2" fillId="2" borderId="4" xfId="0" applyFont="1" applyFill="1" applyBorder="1"/>
    <xf numFmtId="165" fontId="7" fillId="2" borderId="5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165" fontId="7" fillId="2" borderId="7" xfId="0" applyNumberFormat="1" applyFont="1" applyFill="1" applyBorder="1" applyAlignment="1">
      <alignment vertical="center"/>
    </xf>
    <xf numFmtId="49" fontId="2" fillId="2" borderId="8" xfId="0" applyNumberFormat="1" applyFont="1" applyFill="1" applyBorder="1" applyAlignment="1">
      <alignment vertical="center"/>
    </xf>
    <xf numFmtId="0" fontId="2" fillId="2" borderId="9" xfId="0" applyFont="1" applyFill="1" applyBorder="1"/>
    <xf numFmtId="165" fontId="7" fillId="2" borderId="10" xfId="0" applyNumberFormat="1" applyFont="1" applyFill="1" applyBorder="1" applyAlignment="1">
      <alignment vertical="center"/>
    </xf>
    <xf numFmtId="0" fontId="2" fillId="9" borderId="2" xfId="0" applyFont="1" applyFill="1" applyBorder="1"/>
    <xf numFmtId="0" fontId="2" fillId="7" borderId="1" xfId="0" applyFont="1" applyFill="1" applyBorder="1"/>
    <xf numFmtId="49" fontId="13" fillId="8" borderId="2" xfId="0" applyNumberFormat="1" applyFont="1" applyFill="1" applyBorder="1" applyAlignment="1">
      <alignment vertical="center"/>
    </xf>
    <xf numFmtId="49" fontId="2" fillId="8" borderId="2" xfId="0" applyNumberFormat="1" applyFont="1" applyFill="1" applyBorder="1"/>
    <xf numFmtId="49" fontId="13" fillId="2" borderId="2" xfId="0" applyNumberFormat="1" applyFont="1" applyFill="1" applyBorder="1" applyAlignment="1">
      <alignment vertical="center"/>
    </xf>
    <xf numFmtId="3" fontId="13" fillId="2" borderId="2" xfId="0" applyNumberFormat="1" applyFont="1" applyFill="1" applyBorder="1" applyAlignment="1">
      <alignment vertical="center"/>
    </xf>
    <xf numFmtId="9" fontId="2" fillId="2" borderId="2" xfId="0" applyNumberFormat="1" applyFont="1" applyFill="1" applyBorder="1"/>
    <xf numFmtId="0" fontId="13" fillId="2" borderId="2" xfId="0" applyNumberFormat="1" applyFont="1" applyFill="1" applyBorder="1" applyAlignment="1">
      <alignment vertical="center"/>
    </xf>
    <xf numFmtId="166" fontId="13" fillId="2" borderId="2" xfId="0" applyNumberFormat="1" applyFont="1" applyFill="1" applyBorder="1" applyAlignment="1">
      <alignment vertical="center"/>
    </xf>
    <xf numFmtId="0" fontId="7" fillId="7" borderId="1" xfId="0" applyFont="1" applyFill="1" applyBorder="1" applyAlignment="1">
      <alignment vertical="center"/>
    </xf>
    <xf numFmtId="166" fontId="13" fillId="8" borderId="2" xfId="0" applyNumberFormat="1" applyFont="1" applyFill="1" applyBorder="1" applyAlignment="1">
      <alignment vertical="center"/>
    </xf>
    <xf numFmtId="9" fontId="13" fillId="8" borderId="2" xfId="0" applyNumberFormat="1" applyFont="1" applyFill="1" applyBorder="1" applyAlignment="1">
      <alignment vertical="center"/>
    </xf>
    <xf numFmtId="0" fontId="7" fillId="9" borderId="2" xfId="0" applyFont="1" applyFill="1" applyBorder="1" applyAlignment="1">
      <alignment vertical="center"/>
    </xf>
    <xf numFmtId="49" fontId="15" fillId="9" borderId="2" xfId="0" applyNumberFormat="1" applyFont="1" applyFill="1" applyBorder="1" applyAlignment="1">
      <alignment vertical="center"/>
    </xf>
    <xf numFmtId="0" fontId="13" fillId="8" borderId="2" xfId="0" applyNumberFormat="1" applyFont="1" applyFill="1" applyBorder="1" applyAlignment="1">
      <alignment vertical="center"/>
    </xf>
    <xf numFmtId="0" fontId="13" fillId="7" borderId="1" xfId="0" applyFont="1" applyFill="1" applyBorder="1" applyAlignment="1">
      <alignment vertical="center"/>
    </xf>
    <xf numFmtId="165" fontId="13" fillId="2" borderId="1" xfId="0" applyNumberFormat="1" applyFont="1" applyFill="1" applyBorder="1" applyAlignment="1">
      <alignment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right"/>
    </xf>
    <xf numFmtId="0" fontId="10" fillId="10" borderId="2" xfId="0" applyFont="1" applyFill="1" applyBorder="1" applyAlignment="1">
      <alignment horizontal="right"/>
    </xf>
    <xf numFmtId="0" fontId="11" fillId="0" borderId="2" xfId="0" applyFont="1" applyBorder="1" applyAlignment="1">
      <alignment horizontal="right" vertical="center"/>
    </xf>
    <xf numFmtId="165" fontId="7" fillId="5" borderId="1" xfId="0" applyNumberFormat="1" applyFont="1" applyFill="1" applyBorder="1" applyAlignment="1">
      <alignment vertical="center"/>
    </xf>
    <xf numFmtId="49" fontId="7" fillId="3" borderId="1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165" fontId="7" fillId="6" borderId="1" xfId="0" applyNumberFormat="1" applyFont="1" applyFill="1" applyBorder="1" applyAlignment="1">
      <alignment vertical="center"/>
    </xf>
    <xf numFmtId="49" fontId="15" fillId="9" borderId="2" xfId="0" applyNumberFormat="1" applyFont="1" applyFill="1" applyBorder="1" applyAlignment="1">
      <alignment vertical="center"/>
    </xf>
    <xf numFmtId="0" fontId="13" fillId="9" borderId="2" xfId="0" applyFont="1" applyFill="1" applyBorder="1" applyAlignment="1">
      <alignment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49" fontId="2" fillId="2" borderId="2" xfId="0" applyNumberFormat="1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49" fontId="2" fillId="2" borderId="2" xfId="0" applyNumberFormat="1" applyFont="1" applyFill="1" applyBorder="1" applyAlignment="1"/>
    <xf numFmtId="0" fontId="2" fillId="2" borderId="2" xfId="0" applyFont="1" applyFill="1" applyBorder="1" applyAlignment="1"/>
  </cellXfs>
  <cellStyles count="4">
    <cellStyle name="Millares" xfId="3" builtinId="3"/>
    <cellStyle name="Normal" xfId="0" builtinId="0"/>
    <cellStyle name="Normal 2" xfId="1"/>
    <cellStyle name="Normal 3 2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581025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314950" cy="117508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5</xdr:col>
      <xdr:colOff>581025</xdr:colOff>
      <xdr:row>7</xdr:row>
      <xdr:rowOff>32084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067300" cy="117508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6</xdr:col>
      <xdr:colOff>95250</xdr:colOff>
      <xdr:row>7</xdr:row>
      <xdr:rowOff>32084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314950" cy="1175084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295274</xdr:colOff>
      <xdr:row>1</xdr:row>
      <xdr:rowOff>0</xdr:rowOff>
    </xdr:from>
    <xdr:to>
      <xdr:col>6</xdr:col>
      <xdr:colOff>1066800</xdr:colOff>
      <xdr:row>7</xdr:row>
      <xdr:rowOff>32084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" y="190500"/>
          <a:ext cx="6286501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Y81"/>
  <sheetViews>
    <sheetView tabSelected="1" workbookViewId="0">
      <selection sqref="A1:G83"/>
    </sheetView>
  </sheetViews>
  <sheetFormatPr baseColWidth="10" defaultColWidth="10.85546875" defaultRowHeight="11.25" customHeight="1"/>
  <cols>
    <col min="1" max="1" width="4.42578125" style="10" customWidth="1"/>
    <col min="2" max="2" width="19.7109375" style="10" customWidth="1"/>
    <col min="3" max="3" width="19.42578125" style="10" customWidth="1"/>
    <col min="4" max="4" width="9.42578125" style="10" customWidth="1"/>
    <col min="5" max="5" width="18.7109375" style="10" customWidth="1"/>
    <col min="6" max="6" width="11" style="10" customWidth="1"/>
    <col min="7" max="7" width="16.7109375" style="10" bestFit="1" customWidth="1"/>
    <col min="8" max="207" width="10.85546875" style="10" customWidth="1"/>
    <col min="208" max="16384" width="10.85546875" style="11"/>
  </cols>
  <sheetData>
    <row r="1" spans="1:7" ht="15" customHeight="1">
      <c r="A1" s="9"/>
      <c r="B1" s="9"/>
      <c r="C1" s="9"/>
      <c r="D1" s="9"/>
      <c r="E1" s="9"/>
      <c r="F1" s="9"/>
      <c r="G1" s="9"/>
    </row>
    <row r="2" spans="1:7" ht="15" customHeight="1">
      <c r="A2" s="9"/>
      <c r="B2" s="9"/>
      <c r="C2" s="9"/>
      <c r="D2" s="9"/>
      <c r="E2" s="9"/>
      <c r="F2" s="9"/>
      <c r="G2" s="9"/>
    </row>
    <row r="3" spans="1:7" ht="15" customHeight="1">
      <c r="A3" s="9"/>
      <c r="B3" s="9"/>
      <c r="C3" s="9"/>
      <c r="D3" s="9"/>
      <c r="E3" s="9"/>
      <c r="F3" s="9"/>
      <c r="G3" s="9"/>
    </row>
    <row r="4" spans="1:7" ht="15" customHeight="1">
      <c r="A4" s="9"/>
      <c r="B4" s="9"/>
      <c r="C4" s="9"/>
      <c r="D4" s="9"/>
      <c r="E4" s="9"/>
      <c r="F4" s="9"/>
      <c r="G4" s="9"/>
    </row>
    <row r="5" spans="1:7" ht="15" customHeight="1">
      <c r="A5" s="9"/>
      <c r="B5" s="9"/>
      <c r="C5" s="9"/>
      <c r="D5" s="9"/>
      <c r="E5" s="9"/>
      <c r="F5" s="9"/>
      <c r="G5" s="9"/>
    </row>
    <row r="6" spans="1:7" ht="15" customHeight="1">
      <c r="A6" s="9"/>
      <c r="B6" s="9"/>
      <c r="C6" s="9"/>
      <c r="D6" s="9"/>
      <c r="E6" s="9"/>
      <c r="F6" s="9"/>
      <c r="G6" s="9"/>
    </row>
    <row r="7" spans="1:7" ht="15" customHeight="1">
      <c r="A7" s="9"/>
      <c r="B7" s="9"/>
      <c r="C7" s="9"/>
      <c r="D7" s="9"/>
      <c r="E7" s="9"/>
      <c r="F7" s="9"/>
      <c r="G7" s="9"/>
    </row>
    <row r="8" spans="1:7" ht="15" customHeight="1">
      <c r="A8" s="9"/>
      <c r="B8" s="9"/>
      <c r="C8" s="9"/>
      <c r="D8" s="9"/>
      <c r="E8" s="9"/>
      <c r="F8" s="9"/>
      <c r="G8" s="9"/>
    </row>
    <row r="9" spans="1:7" ht="12" customHeight="1">
      <c r="A9" s="9"/>
      <c r="B9" s="12" t="s">
        <v>0</v>
      </c>
      <c r="C9" s="13" t="s">
        <v>1</v>
      </c>
      <c r="D9" s="9"/>
      <c r="E9" s="96" t="s">
        <v>2</v>
      </c>
      <c r="F9" s="97"/>
      <c r="G9" s="14">
        <v>25</v>
      </c>
    </row>
    <row r="10" spans="1:7" ht="12.75">
      <c r="A10" s="9"/>
      <c r="B10" s="7" t="s">
        <v>3</v>
      </c>
      <c r="C10" s="15" t="s">
        <v>4</v>
      </c>
      <c r="D10" s="9"/>
      <c r="E10" s="98" t="s">
        <v>5</v>
      </c>
      <c r="F10" s="99"/>
      <c r="G10" s="16">
        <v>45017</v>
      </c>
    </row>
    <row r="11" spans="1:7" ht="12.75">
      <c r="A11" s="9"/>
      <c r="B11" s="7" t="s">
        <v>6</v>
      </c>
      <c r="C11" s="15" t="s">
        <v>7</v>
      </c>
      <c r="D11" s="9"/>
      <c r="E11" s="98" t="s">
        <v>8</v>
      </c>
      <c r="F11" s="99"/>
      <c r="G11" s="14">
        <v>3500</v>
      </c>
    </row>
    <row r="12" spans="1:7" ht="11.25" customHeight="1">
      <c r="A12" s="9"/>
      <c r="B12" s="7" t="s">
        <v>9</v>
      </c>
      <c r="C12" s="15" t="s">
        <v>10</v>
      </c>
      <c r="D12" s="9"/>
      <c r="E12" s="5" t="s">
        <v>11</v>
      </c>
      <c r="F12" s="6"/>
      <c r="G12" s="14">
        <f>G9*G11</f>
        <v>87500</v>
      </c>
    </row>
    <row r="13" spans="1:7" ht="11.25" customHeight="1">
      <c r="A13" s="9"/>
      <c r="B13" s="7" t="s">
        <v>12</v>
      </c>
      <c r="C13" s="15" t="s">
        <v>13</v>
      </c>
      <c r="D13" s="9"/>
      <c r="E13" s="98" t="s">
        <v>14</v>
      </c>
      <c r="F13" s="99"/>
      <c r="G13" s="15" t="s">
        <v>88</v>
      </c>
    </row>
    <row r="14" spans="1:7" ht="13.5" customHeight="1">
      <c r="A14" s="9"/>
      <c r="B14" s="7" t="s">
        <v>15</v>
      </c>
      <c r="C14" s="15" t="s">
        <v>16</v>
      </c>
      <c r="D14" s="9"/>
      <c r="E14" s="98" t="s">
        <v>17</v>
      </c>
      <c r="F14" s="99"/>
      <c r="G14" s="16" t="s">
        <v>87</v>
      </c>
    </row>
    <row r="15" spans="1:7" ht="12.75">
      <c r="A15" s="9"/>
      <c r="B15" s="7" t="s">
        <v>18</v>
      </c>
      <c r="C15" s="17">
        <v>44927</v>
      </c>
      <c r="D15" s="9"/>
      <c r="E15" s="100" t="s">
        <v>19</v>
      </c>
      <c r="F15" s="101"/>
      <c r="G15" s="18" t="s">
        <v>20</v>
      </c>
    </row>
    <row r="16" spans="1:7" ht="12" customHeight="1">
      <c r="A16" s="9"/>
      <c r="B16" s="19"/>
      <c r="C16" s="20"/>
      <c r="D16" s="9"/>
      <c r="E16" s="9"/>
      <c r="F16" s="9"/>
      <c r="G16" s="21"/>
    </row>
    <row r="17" spans="1:7" ht="12" customHeight="1">
      <c r="A17" s="9"/>
      <c r="B17" s="94" t="s">
        <v>21</v>
      </c>
      <c r="C17" s="95"/>
      <c r="D17" s="95"/>
      <c r="E17" s="95"/>
      <c r="F17" s="95"/>
      <c r="G17" s="95"/>
    </row>
    <row r="18" spans="1:7" ht="12" customHeight="1">
      <c r="A18" s="9"/>
      <c r="B18" s="9"/>
      <c r="C18" s="22"/>
      <c r="D18" s="22"/>
      <c r="E18" s="22"/>
      <c r="F18" s="9"/>
      <c r="G18" s="9"/>
    </row>
    <row r="19" spans="1:7" ht="12" customHeight="1">
      <c r="A19" s="9"/>
      <c r="B19" s="23" t="s">
        <v>22</v>
      </c>
      <c r="C19" s="24"/>
      <c r="D19" s="24"/>
      <c r="E19" s="24"/>
      <c r="F19" s="24"/>
      <c r="G19" s="24"/>
    </row>
    <row r="20" spans="1:7" ht="24" customHeight="1">
      <c r="A20" s="9"/>
      <c r="B20" s="83" t="s">
        <v>23</v>
      </c>
      <c r="C20" s="83" t="s">
        <v>24</v>
      </c>
      <c r="D20" s="83" t="s">
        <v>25</v>
      </c>
      <c r="E20" s="83" t="s">
        <v>26</v>
      </c>
      <c r="F20" s="83" t="s">
        <v>27</v>
      </c>
      <c r="G20" s="83" t="s">
        <v>28</v>
      </c>
    </row>
    <row r="21" spans="1:7" ht="12.75">
      <c r="A21" s="9"/>
      <c r="B21" s="25" t="s">
        <v>29</v>
      </c>
      <c r="C21" s="26" t="s">
        <v>30</v>
      </c>
      <c r="D21" s="27">
        <v>1.25</v>
      </c>
      <c r="E21" s="28" t="s">
        <v>31</v>
      </c>
      <c r="F21" s="29">
        <v>20000</v>
      </c>
      <c r="G21" s="30">
        <f>D21*F21</f>
        <v>25000</v>
      </c>
    </row>
    <row r="22" spans="1:7" ht="12.75" customHeight="1">
      <c r="A22" s="9"/>
      <c r="B22" s="1" t="s">
        <v>32</v>
      </c>
      <c r="C22" s="2"/>
      <c r="D22" s="2"/>
      <c r="E22" s="2"/>
      <c r="F22" s="3"/>
      <c r="G22" s="4">
        <f>SUM(G21:G21)</f>
        <v>25000</v>
      </c>
    </row>
    <row r="23" spans="1:7" ht="12.75" customHeight="1">
      <c r="A23" s="9"/>
      <c r="B23" s="9"/>
      <c r="C23" s="9"/>
      <c r="D23" s="9"/>
      <c r="E23" s="9"/>
      <c r="F23" s="31"/>
      <c r="G23" s="31"/>
    </row>
    <row r="24" spans="1:7" ht="12.75" customHeight="1">
      <c r="A24" s="9"/>
      <c r="B24" s="23" t="s">
        <v>33</v>
      </c>
      <c r="C24" s="32"/>
      <c r="D24" s="32"/>
      <c r="E24" s="32"/>
      <c r="F24" s="24"/>
      <c r="G24" s="24"/>
    </row>
    <row r="25" spans="1:7" ht="25.5">
      <c r="A25" s="9"/>
      <c r="B25" s="84" t="s">
        <v>23</v>
      </c>
      <c r="C25" s="83" t="s">
        <v>24</v>
      </c>
      <c r="D25" s="83" t="s">
        <v>25</v>
      </c>
      <c r="E25" s="84" t="s">
        <v>26</v>
      </c>
      <c r="F25" s="83" t="s">
        <v>27</v>
      </c>
      <c r="G25" s="84" t="s">
        <v>28</v>
      </c>
    </row>
    <row r="26" spans="1:7" ht="12.75" customHeight="1">
      <c r="A26" s="9"/>
      <c r="B26" s="33"/>
      <c r="C26" s="34"/>
      <c r="D26" s="85">
        <v>0</v>
      </c>
      <c r="E26" s="34"/>
      <c r="F26" s="35">
        <v>0</v>
      </c>
      <c r="G26" s="35">
        <v>0</v>
      </c>
    </row>
    <row r="27" spans="1:7" ht="12.75">
      <c r="A27" s="9"/>
      <c r="B27" s="1" t="s">
        <v>34</v>
      </c>
      <c r="C27" s="2"/>
      <c r="D27" s="2"/>
      <c r="E27" s="2"/>
      <c r="F27" s="3"/>
      <c r="G27" s="4"/>
    </row>
    <row r="28" spans="1:7" ht="12.75" customHeight="1">
      <c r="A28" s="9"/>
      <c r="B28" s="9"/>
      <c r="C28" s="9"/>
      <c r="D28" s="9"/>
      <c r="E28" s="9"/>
      <c r="F28" s="31"/>
      <c r="G28" s="31"/>
    </row>
    <row r="29" spans="1:7" ht="12.75" customHeight="1">
      <c r="A29" s="9"/>
      <c r="B29" s="23" t="s">
        <v>35</v>
      </c>
      <c r="C29" s="32"/>
      <c r="D29" s="32"/>
      <c r="E29" s="32"/>
      <c r="F29" s="24"/>
      <c r="G29" s="24"/>
    </row>
    <row r="30" spans="1:7" ht="25.5">
      <c r="A30" s="9"/>
      <c r="B30" s="84" t="s">
        <v>23</v>
      </c>
      <c r="C30" s="84" t="s">
        <v>24</v>
      </c>
      <c r="D30" s="84" t="s">
        <v>25</v>
      </c>
      <c r="E30" s="84" t="s">
        <v>26</v>
      </c>
      <c r="F30" s="83" t="s">
        <v>27</v>
      </c>
      <c r="G30" s="84" t="s">
        <v>28</v>
      </c>
    </row>
    <row r="31" spans="1:7" ht="12.75" customHeight="1">
      <c r="A31" s="9"/>
      <c r="B31" s="25" t="s">
        <v>36</v>
      </c>
      <c r="C31" s="26" t="s">
        <v>37</v>
      </c>
      <c r="D31" s="27">
        <v>0.1</v>
      </c>
      <c r="E31" s="28" t="s">
        <v>38</v>
      </c>
      <c r="F31" s="29">
        <v>20000</v>
      </c>
      <c r="G31" s="36">
        <f>D31*F31</f>
        <v>2000</v>
      </c>
    </row>
    <row r="32" spans="1:7" ht="12" customHeight="1">
      <c r="A32" s="9"/>
      <c r="B32" s="1" t="s">
        <v>39</v>
      </c>
      <c r="C32" s="2"/>
      <c r="D32" s="2"/>
      <c r="E32" s="2"/>
      <c r="F32" s="3"/>
      <c r="G32" s="4">
        <f>SUM(G31:G31)</f>
        <v>2000</v>
      </c>
    </row>
    <row r="33" spans="1:7" ht="12" customHeight="1">
      <c r="A33" s="9"/>
      <c r="B33" s="9"/>
      <c r="C33" s="9"/>
      <c r="D33" s="9"/>
      <c r="E33" s="9"/>
      <c r="F33" s="31"/>
      <c r="G33" s="31"/>
    </row>
    <row r="34" spans="1:7" ht="24" customHeight="1">
      <c r="A34" s="9"/>
      <c r="B34" s="23" t="s">
        <v>40</v>
      </c>
      <c r="C34" s="32"/>
      <c r="D34" s="32"/>
      <c r="E34" s="32"/>
      <c r="F34" s="24"/>
      <c r="G34" s="24"/>
    </row>
    <row r="35" spans="1:7" ht="25.5">
      <c r="A35" s="9"/>
      <c r="B35" s="83" t="s">
        <v>41</v>
      </c>
      <c r="C35" s="83" t="s">
        <v>42</v>
      </c>
      <c r="D35" s="83" t="s">
        <v>43</v>
      </c>
      <c r="E35" s="83" t="s">
        <v>26</v>
      </c>
      <c r="F35" s="83" t="s">
        <v>27</v>
      </c>
      <c r="G35" s="83" t="s">
        <v>28</v>
      </c>
    </row>
    <row r="36" spans="1:7" ht="12.75">
      <c r="A36" s="9"/>
      <c r="B36" s="37" t="s">
        <v>44</v>
      </c>
      <c r="C36" s="38" t="s">
        <v>45</v>
      </c>
      <c r="D36" s="86">
        <v>10</v>
      </c>
      <c r="E36" s="39" t="s">
        <v>46</v>
      </c>
      <c r="F36" s="40">
        <v>720</v>
      </c>
      <c r="G36" s="41">
        <f>D36*F36</f>
        <v>7200</v>
      </c>
    </row>
    <row r="37" spans="1:7" ht="13.5" customHeight="1">
      <c r="A37" s="9"/>
      <c r="B37" s="37" t="s">
        <v>47</v>
      </c>
      <c r="C37" s="38" t="s">
        <v>45</v>
      </c>
      <c r="D37" s="86">
        <v>1</v>
      </c>
      <c r="E37" s="39" t="s">
        <v>46</v>
      </c>
      <c r="F37" s="40">
        <v>1800</v>
      </c>
      <c r="G37" s="41">
        <f t="shared" ref="G37:G44" si="0">D37*F37</f>
        <v>1800</v>
      </c>
    </row>
    <row r="38" spans="1:7" ht="12" customHeight="1">
      <c r="A38" s="9"/>
      <c r="B38" s="42" t="s">
        <v>48</v>
      </c>
      <c r="C38" s="38" t="s">
        <v>49</v>
      </c>
      <c r="D38" s="86">
        <v>4</v>
      </c>
      <c r="E38" s="39" t="s">
        <v>46</v>
      </c>
      <c r="F38" s="40">
        <v>1500</v>
      </c>
      <c r="G38" s="41">
        <f t="shared" si="0"/>
        <v>6000</v>
      </c>
    </row>
    <row r="39" spans="1:7" ht="12" customHeight="1">
      <c r="A39" s="9"/>
      <c r="B39" s="42" t="s">
        <v>50</v>
      </c>
      <c r="C39" s="38" t="s">
        <v>49</v>
      </c>
      <c r="D39" s="86">
        <v>1</v>
      </c>
      <c r="E39" s="39" t="s">
        <v>46</v>
      </c>
      <c r="F39" s="40">
        <v>1000</v>
      </c>
      <c r="G39" s="41">
        <f t="shared" si="0"/>
        <v>1000</v>
      </c>
    </row>
    <row r="40" spans="1:7" ht="12" customHeight="1">
      <c r="A40" s="9"/>
      <c r="B40" s="37" t="s">
        <v>51</v>
      </c>
      <c r="C40" s="38" t="s">
        <v>49</v>
      </c>
      <c r="D40" s="86">
        <v>1</v>
      </c>
      <c r="E40" s="39" t="s">
        <v>52</v>
      </c>
      <c r="F40" s="40">
        <v>8000</v>
      </c>
      <c r="G40" s="41">
        <f t="shared" si="0"/>
        <v>8000</v>
      </c>
    </row>
    <row r="41" spans="1:7" ht="12" customHeight="1">
      <c r="A41" s="9"/>
      <c r="B41" s="37" t="s">
        <v>53</v>
      </c>
      <c r="C41" s="38" t="s">
        <v>49</v>
      </c>
      <c r="D41" s="86">
        <v>1</v>
      </c>
      <c r="E41" s="39" t="s">
        <v>52</v>
      </c>
      <c r="F41" s="40">
        <v>700</v>
      </c>
      <c r="G41" s="41">
        <f t="shared" si="0"/>
        <v>700</v>
      </c>
    </row>
    <row r="42" spans="1:7" ht="12" customHeight="1">
      <c r="A42" s="9"/>
      <c r="B42" s="37" t="s">
        <v>54</v>
      </c>
      <c r="C42" s="38" t="s">
        <v>49</v>
      </c>
      <c r="D42" s="86">
        <v>10</v>
      </c>
      <c r="E42" s="39" t="s">
        <v>52</v>
      </c>
      <c r="F42" s="40">
        <v>600</v>
      </c>
      <c r="G42" s="41">
        <f t="shared" si="0"/>
        <v>6000</v>
      </c>
    </row>
    <row r="43" spans="1:7" ht="12" customHeight="1">
      <c r="A43" s="9"/>
      <c r="B43" s="37" t="s">
        <v>55</v>
      </c>
      <c r="C43" s="38" t="s">
        <v>49</v>
      </c>
      <c r="D43" s="86">
        <v>1</v>
      </c>
      <c r="E43" s="39" t="s">
        <v>52</v>
      </c>
      <c r="F43" s="40">
        <v>2000</v>
      </c>
      <c r="G43" s="41">
        <f t="shared" si="0"/>
        <v>2000</v>
      </c>
    </row>
    <row r="44" spans="1:7" ht="12" customHeight="1">
      <c r="A44" s="9"/>
      <c r="B44" s="37" t="s">
        <v>56</v>
      </c>
      <c r="C44" s="38" t="s">
        <v>49</v>
      </c>
      <c r="D44" s="86">
        <v>1</v>
      </c>
      <c r="E44" s="39" t="s">
        <v>52</v>
      </c>
      <c r="F44" s="40">
        <v>300</v>
      </c>
      <c r="G44" s="41">
        <f t="shared" si="0"/>
        <v>300</v>
      </c>
    </row>
    <row r="45" spans="1:7" ht="12" customHeight="1">
      <c r="A45" s="9"/>
      <c r="B45" s="1" t="s">
        <v>57</v>
      </c>
      <c r="C45" s="2"/>
      <c r="D45" s="2"/>
      <c r="E45" s="2"/>
      <c r="F45" s="3"/>
      <c r="G45" s="4">
        <f>SUM(G36:G44)</f>
        <v>33000</v>
      </c>
    </row>
    <row r="46" spans="1:7" ht="12" customHeight="1">
      <c r="A46" s="9"/>
      <c r="B46" s="9"/>
      <c r="C46" s="9"/>
      <c r="D46" s="9"/>
      <c r="E46" s="43"/>
      <c r="F46" s="31"/>
      <c r="G46" s="31"/>
    </row>
    <row r="47" spans="1:7" ht="12.75" customHeight="1">
      <c r="A47" s="9"/>
      <c r="B47" s="23" t="s">
        <v>58</v>
      </c>
      <c r="C47" s="32"/>
      <c r="D47" s="32"/>
      <c r="E47" s="32"/>
      <c r="F47" s="24"/>
      <c r="G47" s="24"/>
    </row>
    <row r="48" spans="1:7" ht="12" customHeight="1">
      <c r="A48" s="9"/>
      <c r="B48" s="84" t="s">
        <v>59</v>
      </c>
      <c r="C48" s="83" t="s">
        <v>42</v>
      </c>
      <c r="D48" s="83" t="s">
        <v>43</v>
      </c>
      <c r="E48" s="84" t="s">
        <v>26</v>
      </c>
      <c r="F48" s="83" t="s">
        <v>27</v>
      </c>
      <c r="G48" s="84" t="s">
        <v>28</v>
      </c>
    </row>
    <row r="49" spans="1:207" ht="12.75" customHeight="1">
      <c r="A49" s="9"/>
      <c r="B49" s="44"/>
      <c r="C49" s="45"/>
      <c r="D49" s="87">
        <v>0</v>
      </c>
      <c r="E49" s="45"/>
      <c r="F49" s="46">
        <v>0</v>
      </c>
      <c r="G49" s="46">
        <v>0</v>
      </c>
    </row>
    <row r="50" spans="1:207" s="47" customFormat="1" ht="12" customHeight="1">
      <c r="B50" s="1" t="s">
        <v>60</v>
      </c>
      <c r="C50" s="2"/>
      <c r="D50" s="2"/>
      <c r="E50" s="2"/>
      <c r="F50" s="3"/>
      <c r="G50" s="4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48"/>
      <c r="BL50" s="48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8"/>
      <c r="CA50" s="48"/>
      <c r="CB50" s="48"/>
      <c r="CC50" s="48"/>
      <c r="CD50" s="48"/>
      <c r="CE50" s="48"/>
      <c r="CF50" s="48"/>
      <c r="CG50" s="48"/>
      <c r="CH50" s="48"/>
      <c r="CI50" s="48"/>
      <c r="CJ50" s="48"/>
      <c r="CK50" s="48"/>
      <c r="CL50" s="48"/>
      <c r="CM50" s="48"/>
      <c r="CN50" s="48"/>
      <c r="CO50" s="48"/>
      <c r="CP50" s="48"/>
      <c r="CQ50" s="48"/>
      <c r="CR50" s="48"/>
      <c r="CS50" s="48"/>
      <c r="CT50" s="48"/>
      <c r="CU50" s="48"/>
      <c r="CV50" s="48"/>
      <c r="CW50" s="48"/>
      <c r="CX50" s="48"/>
      <c r="CY50" s="48"/>
      <c r="CZ50" s="48"/>
      <c r="DA50" s="48"/>
      <c r="DB50" s="48"/>
      <c r="DC50" s="48"/>
      <c r="DD50" s="48"/>
      <c r="DE50" s="48"/>
      <c r="DF50" s="48"/>
      <c r="DG50" s="48"/>
      <c r="DH50" s="48"/>
      <c r="DI50" s="48"/>
      <c r="DJ50" s="48"/>
      <c r="DK50" s="48"/>
      <c r="DL50" s="48"/>
      <c r="DM50" s="48"/>
      <c r="DN50" s="48"/>
      <c r="DO50" s="48"/>
      <c r="DP50" s="48"/>
      <c r="DQ50" s="48"/>
      <c r="DR50" s="48"/>
      <c r="DS50" s="48"/>
      <c r="DT50" s="48"/>
      <c r="DU50" s="48"/>
      <c r="DV50" s="48"/>
      <c r="DW50" s="48"/>
      <c r="DX50" s="48"/>
      <c r="DY50" s="48"/>
      <c r="DZ50" s="48"/>
      <c r="EA50" s="48"/>
      <c r="EB50" s="48"/>
      <c r="EC50" s="48"/>
      <c r="ED50" s="48"/>
      <c r="EE50" s="48"/>
      <c r="EF50" s="48"/>
      <c r="EG50" s="48"/>
      <c r="EH50" s="48"/>
      <c r="EI50" s="48"/>
      <c r="EJ50" s="48"/>
      <c r="EK50" s="48"/>
      <c r="EL50" s="48"/>
      <c r="EM50" s="48"/>
      <c r="EN50" s="48"/>
      <c r="EO50" s="48"/>
      <c r="EP50" s="48"/>
      <c r="EQ50" s="48"/>
      <c r="ER50" s="48"/>
      <c r="ES50" s="48"/>
      <c r="ET50" s="48"/>
      <c r="EU50" s="48"/>
      <c r="EV50" s="48"/>
      <c r="EW50" s="48"/>
      <c r="EX50" s="48"/>
      <c r="EY50" s="48"/>
      <c r="EZ50" s="48"/>
      <c r="FA50" s="48"/>
      <c r="FB50" s="48"/>
      <c r="FC50" s="48"/>
      <c r="FD50" s="48"/>
      <c r="FE50" s="48"/>
      <c r="FF50" s="48"/>
      <c r="FG50" s="48"/>
      <c r="FH50" s="48"/>
      <c r="FI50" s="48"/>
      <c r="FJ50" s="48"/>
      <c r="FK50" s="48"/>
      <c r="FL50" s="48"/>
      <c r="FM50" s="48"/>
      <c r="FN50" s="48"/>
      <c r="FO50" s="48"/>
      <c r="FP50" s="48"/>
      <c r="FQ50" s="48"/>
      <c r="FR50" s="48"/>
      <c r="FS50" s="48"/>
      <c r="FT50" s="48"/>
      <c r="FU50" s="48"/>
      <c r="FV50" s="48"/>
      <c r="FW50" s="48"/>
      <c r="FX50" s="48"/>
      <c r="FY50" s="48"/>
      <c r="FZ50" s="48"/>
      <c r="GA50" s="48"/>
      <c r="GB50" s="48"/>
      <c r="GC50" s="48"/>
      <c r="GD50" s="48"/>
      <c r="GE50" s="48"/>
      <c r="GF50" s="48"/>
      <c r="GG50" s="48"/>
      <c r="GH50" s="48"/>
      <c r="GI50" s="48"/>
      <c r="GJ50" s="48"/>
      <c r="GK50" s="48"/>
      <c r="GL50" s="48"/>
      <c r="GM50" s="48"/>
      <c r="GN50" s="48"/>
      <c r="GO50" s="48"/>
      <c r="GP50" s="48"/>
      <c r="GQ50" s="48"/>
      <c r="GR50" s="48"/>
      <c r="GS50" s="48"/>
      <c r="GT50" s="48"/>
      <c r="GU50" s="48"/>
      <c r="GV50" s="48"/>
      <c r="GW50" s="48"/>
      <c r="GX50" s="48"/>
      <c r="GY50" s="48"/>
    </row>
    <row r="51" spans="1:207" s="47" customFormat="1" ht="12" customHeight="1">
      <c r="B51" s="49"/>
      <c r="C51" s="50"/>
      <c r="D51" s="50"/>
      <c r="E51" s="50"/>
      <c r="F51" s="51"/>
      <c r="G51" s="52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8"/>
      <c r="CA51" s="48"/>
      <c r="CB51" s="48"/>
      <c r="CC51" s="48"/>
      <c r="CD51" s="48"/>
      <c r="CE51" s="48"/>
      <c r="CF51" s="48"/>
      <c r="CG51" s="48"/>
      <c r="CH51" s="48"/>
      <c r="CI51" s="48"/>
      <c r="CJ51" s="48"/>
      <c r="CK51" s="48"/>
      <c r="CL51" s="48"/>
      <c r="CM51" s="48"/>
      <c r="CN51" s="48"/>
      <c r="CO51" s="48"/>
      <c r="CP51" s="48"/>
      <c r="CQ51" s="48"/>
      <c r="CR51" s="48"/>
      <c r="CS51" s="48"/>
      <c r="CT51" s="48"/>
      <c r="CU51" s="48"/>
      <c r="CV51" s="48"/>
      <c r="CW51" s="48"/>
      <c r="CX51" s="48"/>
      <c r="CY51" s="48"/>
      <c r="CZ51" s="48"/>
      <c r="DA51" s="48"/>
      <c r="DB51" s="48"/>
      <c r="DC51" s="48"/>
      <c r="DD51" s="48"/>
      <c r="DE51" s="48"/>
      <c r="DF51" s="48"/>
      <c r="DG51" s="48"/>
      <c r="DH51" s="48"/>
      <c r="DI51" s="48"/>
      <c r="DJ51" s="48"/>
      <c r="DK51" s="48"/>
      <c r="DL51" s="48"/>
      <c r="DM51" s="48"/>
      <c r="DN51" s="48"/>
      <c r="DO51" s="48"/>
      <c r="DP51" s="48"/>
      <c r="DQ51" s="48"/>
      <c r="DR51" s="48"/>
      <c r="DS51" s="48"/>
      <c r="DT51" s="48"/>
      <c r="DU51" s="48"/>
      <c r="DV51" s="48"/>
      <c r="DW51" s="48"/>
      <c r="DX51" s="48"/>
      <c r="DY51" s="48"/>
      <c r="DZ51" s="48"/>
      <c r="EA51" s="48"/>
      <c r="EB51" s="48"/>
      <c r="EC51" s="48"/>
      <c r="ED51" s="48"/>
      <c r="EE51" s="48"/>
      <c r="EF51" s="48"/>
      <c r="EG51" s="48"/>
      <c r="EH51" s="48"/>
      <c r="EI51" s="48"/>
      <c r="EJ51" s="48"/>
      <c r="EK51" s="48"/>
      <c r="EL51" s="48"/>
      <c r="EM51" s="48"/>
      <c r="EN51" s="48"/>
      <c r="EO51" s="48"/>
      <c r="EP51" s="48"/>
      <c r="EQ51" s="48"/>
      <c r="ER51" s="48"/>
      <c r="ES51" s="48"/>
      <c r="ET51" s="48"/>
      <c r="EU51" s="48"/>
      <c r="EV51" s="48"/>
      <c r="EW51" s="48"/>
      <c r="EX51" s="48"/>
      <c r="EY51" s="48"/>
      <c r="EZ51" s="48"/>
      <c r="FA51" s="48"/>
      <c r="FB51" s="48"/>
      <c r="FC51" s="48"/>
      <c r="FD51" s="48"/>
      <c r="FE51" s="48"/>
      <c r="FF51" s="48"/>
      <c r="FG51" s="48"/>
      <c r="FH51" s="48"/>
      <c r="FI51" s="48"/>
      <c r="FJ51" s="48"/>
      <c r="FK51" s="48"/>
      <c r="FL51" s="48"/>
      <c r="FM51" s="48"/>
      <c r="FN51" s="48"/>
      <c r="FO51" s="48"/>
      <c r="FP51" s="48"/>
      <c r="FQ51" s="48"/>
      <c r="FR51" s="48"/>
      <c r="FS51" s="48"/>
      <c r="FT51" s="48"/>
      <c r="FU51" s="48"/>
      <c r="FV51" s="48"/>
      <c r="FW51" s="48"/>
      <c r="FX51" s="48"/>
      <c r="FY51" s="48"/>
      <c r="FZ51" s="48"/>
      <c r="GA51" s="48"/>
      <c r="GB51" s="48"/>
      <c r="GC51" s="48"/>
      <c r="GD51" s="48"/>
      <c r="GE51" s="48"/>
      <c r="GF51" s="48"/>
      <c r="GG51" s="48"/>
      <c r="GH51" s="48"/>
      <c r="GI51" s="48"/>
      <c r="GJ51" s="48"/>
      <c r="GK51" s="48"/>
      <c r="GL51" s="48"/>
      <c r="GM51" s="48"/>
      <c r="GN51" s="48"/>
      <c r="GO51" s="48"/>
      <c r="GP51" s="48"/>
      <c r="GQ51" s="48"/>
      <c r="GR51" s="48"/>
      <c r="GS51" s="48"/>
      <c r="GT51" s="48"/>
      <c r="GU51" s="48"/>
      <c r="GV51" s="48"/>
      <c r="GW51" s="48"/>
      <c r="GX51" s="48"/>
      <c r="GY51" s="48"/>
    </row>
    <row r="52" spans="1:207" ht="15.6" customHeight="1">
      <c r="A52" s="9"/>
      <c r="B52" s="23" t="s">
        <v>61</v>
      </c>
      <c r="C52" s="54"/>
      <c r="D52" s="54"/>
      <c r="E52" s="54"/>
      <c r="F52" s="54"/>
      <c r="G52" s="88">
        <f>G22+G32+G45+G51+G27</f>
        <v>60000</v>
      </c>
    </row>
    <row r="53" spans="1:207" ht="11.25" customHeight="1">
      <c r="B53" s="89" t="s">
        <v>62</v>
      </c>
      <c r="C53" s="53"/>
      <c r="D53" s="53"/>
      <c r="E53" s="53"/>
      <c r="F53" s="53"/>
      <c r="G53" s="90">
        <f>G52*0.05</f>
        <v>3000</v>
      </c>
    </row>
    <row r="54" spans="1:207" ht="11.25" customHeight="1">
      <c r="B54" s="23" t="s">
        <v>63</v>
      </c>
      <c r="C54" s="54"/>
      <c r="D54" s="54"/>
      <c r="E54" s="54"/>
      <c r="F54" s="54"/>
      <c r="G54" s="88">
        <f>G53+G52</f>
        <v>63000</v>
      </c>
    </row>
    <row r="55" spans="1:207" ht="11.25" customHeight="1">
      <c r="B55" s="89" t="s">
        <v>64</v>
      </c>
      <c r="C55" s="53"/>
      <c r="D55" s="53"/>
      <c r="E55" s="53"/>
      <c r="F55" s="53"/>
      <c r="G55" s="90">
        <f>G12</f>
        <v>87500</v>
      </c>
    </row>
    <row r="56" spans="1:207" ht="11.25" customHeight="1">
      <c r="B56" s="23" t="s">
        <v>65</v>
      </c>
      <c r="C56" s="54"/>
      <c r="D56" s="54"/>
      <c r="E56" s="54"/>
      <c r="F56" s="54"/>
      <c r="G56" s="91">
        <f>G55-G54</f>
        <v>24500</v>
      </c>
    </row>
    <row r="57" spans="1:207" ht="11.25" customHeight="1">
      <c r="B57" s="55" t="s">
        <v>85</v>
      </c>
      <c r="C57" s="56"/>
      <c r="D57" s="56"/>
      <c r="E57" s="56"/>
      <c r="F57" s="56"/>
      <c r="G57" s="57"/>
    </row>
    <row r="58" spans="1:207" ht="11.25" customHeight="1">
      <c r="B58" s="24"/>
      <c r="C58" s="56"/>
      <c r="D58" s="56"/>
      <c r="E58" s="56"/>
      <c r="F58" s="56"/>
      <c r="G58" s="57"/>
    </row>
    <row r="59" spans="1:207" ht="11.25" customHeight="1">
      <c r="B59" s="58" t="s">
        <v>86</v>
      </c>
      <c r="C59" s="59"/>
      <c r="D59" s="59"/>
      <c r="E59" s="59"/>
      <c r="F59" s="59"/>
      <c r="G59" s="60"/>
    </row>
    <row r="60" spans="1:207" ht="11.25" customHeight="1">
      <c r="B60" s="61" t="s">
        <v>66</v>
      </c>
      <c r="C60" s="9"/>
      <c r="D60" s="9"/>
      <c r="E60" s="9"/>
      <c r="F60" s="9"/>
      <c r="G60" s="62"/>
    </row>
    <row r="61" spans="1:207" ht="11.25" customHeight="1">
      <c r="B61" s="61" t="s">
        <v>67</v>
      </c>
      <c r="C61" s="9"/>
      <c r="D61" s="9"/>
      <c r="E61" s="9"/>
      <c r="F61" s="31"/>
      <c r="G61" s="62"/>
    </row>
    <row r="62" spans="1:207" ht="11.25" customHeight="1">
      <c r="B62" s="61" t="s">
        <v>68</v>
      </c>
      <c r="C62" s="9"/>
      <c r="D62" s="9"/>
      <c r="E62" s="9"/>
      <c r="F62" s="9"/>
      <c r="G62" s="62"/>
    </row>
    <row r="63" spans="1:207" ht="11.25" customHeight="1">
      <c r="B63" s="61" t="s">
        <v>69</v>
      </c>
      <c r="C63" s="9"/>
      <c r="D63" s="9"/>
      <c r="E63" s="9"/>
      <c r="F63" s="9"/>
      <c r="G63" s="62"/>
    </row>
    <row r="64" spans="1:207" ht="11.25" customHeight="1">
      <c r="B64" s="61" t="s">
        <v>70</v>
      </c>
      <c r="C64" s="9"/>
      <c r="D64" s="9"/>
      <c r="E64" s="9"/>
      <c r="F64" s="9"/>
      <c r="G64" s="62"/>
    </row>
    <row r="65" spans="2:7" ht="11.25" customHeight="1">
      <c r="B65" s="63" t="s">
        <v>71</v>
      </c>
      <c r="C65" s="64"/>
      <c r="D65" s="64"/>
      <c r="E65" s="64"/>
      <c r="F65" s="64"/>
      <c r="G65" s="65"/>
    </row>
    <row r="66" spans="2:7" ht="11.25" customHeight="1">
      <c r="B66" s="24"/>
      <c r="C66" s="9"/>
      <c r="D66" s="9"/>
      <c r="E66" s="9"/>
      <c r="F66" s="9"/>
      <c r="G66" s="57"/>
    </row>
    <row r="67" spans="2:7" ht="11.25" customHeight="1">
      <c r="B67" s="92" t="s">
        <v>72</v>
      </c>
      <c r="C67" s="93"/>
      <c r="D67" s="66"/>
      <c r="E67" s="67"/>
      <c r="F67" s="67"/>
      <c r="G67" s="57"/>
    </row>
    <row r="68" spans="2:7" ht="11.25" customHeight="1">
      <c r="B68" s="68" t="s">
        <v>59</v>
      </c>
      <c r="C68" s="68" t="s">
        <v>73</v>
      </c>
      <c r="D68" s="69" t="s">
        <v>74</v>
      </c>
      <c r="E68" s="67"/>
      <c r="F68" s="67"/>
      <c r="G68" s="57"/>
    </row>
    <row r="69" spans="2:7" ht="11.25" customHeight="1">
      <c r="B69" s="70" t="s">
        <v>75</v>
      </c>
      <c r="C69" s="71">
        <f>+G22</f>
        <v>25000</v>
      </c>
      <c r="D69" s="72">
        <f>+C69/C75</f>
        <v>0.3968253968253968</v>
      </c>
      <c r="E69" s="67"/>
      <c r="F69" s="67"/>
      <c r="G69" s="57"/>
    </row>
    <row r="70" spans="2:7" ht="11.25" customHeight="1">
      <c r="B70" s="70" t="s">
        <v>76</v>
      </c>
      <c r="C70" s="73">
        <f>+G27</f>
        <v>0</v>
      </c>
      <c r="D70" s="72">
        <f>+C70/C75</f>
        <v>0</v>
      </c>
      <c r="E70" s="67"/>
      <c r="F70" s="67"/>
      <c r="G70" s="57"/>
    </row>
    <row r="71" spans="2:7" ht="11.25" customHeight="1">
      <c r="B71" s="70" t="s">
        <v>77</v>
      </c>
      <c r="C71" s="71">
        <f>+G32</f>
        <v>2000</v>
      </c>
      <c r="D71" s="72">
        <f>(C71/C75)</f>
        <v>3.1746031746031744E-2</v>
      </c>
      <c r="E71" s="67"/>
      <c r="F71" s="67"/>
      <c r="G71" s="57"/>
    </row>
    <row r="72" spans="2:7" ht="11.25" customHeight="1">
      <c r="B72" s="70" t="s">
        <v>41</v>
      </c>
      <c r="C72" s="71">
        <f>+G45</f>
        <v>33000</v>
      </c>
      <c r="D72" s="72">
        <f>(C72/C75)</f>
        <v>0.52380952380952384</v>
      </c>
      <c r="E72" s="67"/>
      <c r="F72" s="67"/>
      <c r="G72" s="57"/>
    </row>
    <row r="73" spans="2:7" ht="11.25" customHeight="1">
      <c r="B73" s="70" t="s">
        <v>78</v>
      </c>
      <c r="C73" s="74">
        <f>+G51</f>
        <v>0</v>
      </c>
      <c r="D73" s="72">
        <f>(C73/C75)</f>
        <v>0</v>
      </c>
      <c r="E73" s="75"/>
      <c r="F73" s="75"/>
      <c r="G73" s="57"/>
    </row>
    <row r="74" spans="2:7" ht="11.25" customHeight="1">
      <c r="B74" s="70" t="s">
        <v>79</v>
      </c>
      <c r="C74" s="74">
        <f>+G53</f>
        <v>3000</v>
      </c>
      <c r="D74" s="72">
        <f>(C74/C75)</f>
        <v>4.7619047619047616E-2</v>
      </c>
      <c r="E74" s="75"/>
      <c r="F74" s="75"/>
      <c r="G74" s="57"/>
    </row>
    <row r="75" spans="2:7" ht="11.25" customHeight="1">
      <c r="B75" s="68" t="s">
        <v>80</v>
      </c>
      <c r="C75" s="76">
        <f>SUM(C69:C74)</f>
        <v>63000</v>
      </c>
      <c r="D75" s="77">
        <f>SUM(D69:D74)</f>
        <v>1</v>
      </c>
      <c r="E75" s="75"/>
      <c r="F75" s="75"/>
      <c r="G75" s="57"/>
    </row>
    <row r="76" spans="2:7" ht="11.25" customHeight="1">
      <c r="B76" s="24"/>
      <c r="C76" s="56"/>
      <c r="D76" s="56"/>
      <c r="E76" s="56"/>
      <c r="F76" s="56"/>
      <c r="G76" s="57"/>
    </row>
    <row r="77" spans="2:7" ht="11.25" customHeight="1">
      <c r="B77" s="8"/>
      <c r="C77" s="56"/>
      <c r="D77" s="56"/>
      <c r="E77" s="56"/>
      <c r="F77" s="56"/>
      <c r="G77" s="57"/>
    </row>
    <row r="78" spans="2:7" ht="11.25" customHeight="1">
      <c r="B78" s="78"/>
      <c r="C78" s="79" t="s">
        <v>81</v>
      </c>
      <c r="D78" s="78"/>
      <c r="E78" s="78"/>
      <c r="F78" s="75"/>
      <c r="G78" s="57"/>
    </row>
    <row r="79" spans="2:7" ht="11.25" customHeight="1">
      <c r="B79" s="68" t="s">
        <v>82</v>
      </c>
      <c r="C79" s="80">
        <v>20</v>
      </c>
      <c r="D79" s="80">
        <v>25</v>
      </c>
      <c r="E79" s="80">
        <v>30</v>
      </c>
      <c r="F79" s="81"/>
      <c r="G79" s="82"/>
    </row>
    <row r="80" spans="2:7" ht="11.25" customHeight="1">
      <c r="B80" s="68" t="s">
        <v>83</v>
      </c>
      <c r="C80" s="76">
        <f>(G54/C79)</f>
        <v>3150</v>
      </c>
      <c r="D80" s="76">
        <f>(G54/D79)</f>
        <v>2520</v>
      </c>
      <c r="E80" s="76">
        <f>(G54/E79)</f>
        <v>2100</v>
      </c>
      <c r="F80" s="81"/>
      <c r="G80" s="82"/>
    </row>
    <row r="81" spans="2:7" ht="11.25" customHeight="1">
      <c r="B81" s="55" t="s">
        <v>84</v>
      </c>
      <c r="C81" s="9"/>
      <c r="D81" s="9"/>
      <c r="E81" s="9"/>
      <c r="F81" s="9"/>
      <c r="G81" s="9"/>
    </row>
  </sheetData>
  <mergeCells count="8">
    <mergeCell ref="B67:C67"/>
    <mergeCell ref="B17:G17"/>
    <mergeCell ref="E9:F9"/>
    <mergeCell ref="E10:F10"/>
    <mergeCell ref="E11:F11"/>
    <mergeCell ref="E13:F13"/>
    <mergeCell ref="E14:F14"/>
    <mergeCell ref="E15:F15"/>
  </mergeCells>
  <pageMargins left="0.31496062992125984" right="0.31496062992125984" top="0.35433070866141736" bottom="0.35433070866141736" header="0.31496062992125984" footer="0.31496062992125984"/>
  <pageSetup paperSize="145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APICOLA</vt:lpstr>
      <vt:lpstr>APICOLA!Área_de_impresión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Munoz Acuna Claudio A</cp:lastModifiedBy>
  <cp:revision/>
  <cp:lastPrinted>2023-03-01T11:53:19Z</cp:lastPrinted>
  <dcterms:created xsi:type="dcterms:W3CDTF">2020-11-27T12:49:26Z</dcterms:created>
  <dcterms:modified xsi:type="dcterms:W3CDTF">2023-03-01T11:54:20Z</dcterms:modified>
  <cp:category/>
  <cp:contentStatus/>
</cp:coreProperties>
</file>