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F 2023\"/>
    </mc:Choice>
  </mc:AlternateContent>
  <bookViews>
    <workbookView xWindow="0" yWindow="0" windowWidth="25200" windowHeight="11385"/>
  </bookViews>
  <sheets>
    <sheet name="APICO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G59" i="1"/>
  <c r="G60" i="1"/>
  <c r="G47" i="1"/>
  <c r="G48" i="1"/>
  <c r="G50" i="1"/>
  <c r="G51" i="1"/>
  <c r="G52" i="1"/>
  <c r="G44" i="1"/>
  <c r="G43" i="1"/>
  <c r="G21" i="1"/>
  <c r="F22" i="1"/>
  <c r="F23" i="1" s="1"/>
  <c r="F24" i="1" s="1"/>
  <c r="G26" i="1"/>
  <c r="G12" i="1"/>
  <c r="G23" i="1" l="1"/>
  <c r="G22" i="1"/>
  <c r="F25" i="1"/>
  <c r="G25" i="1" s="1"/>
  <c r="G24" i="1"/>
  <c r="G46" i="1"/>
  <c r="G53" i="1" l="1"/>
  <c r="G45" i="1"/>
  <c r="G38" i="1"/>
  <c r="G27" i="1"/>
  <c r="G28" i="1" s="1"/>
  <c r="G61" i="1" l="1"/>
  <c r="G62" i="1" s="1"/>
  <c r="G54" i="1"/>
  <c r="G67" i="1" l="1"/>
  <c r="C85" i="1"/>
  <c r="C84" i="1" l="1"/>
  <c r="C83" i="1"/>
  <c r="C81" i="1"/>
  <c r="G33" i="1" l="1"/>
  <c r="G64" i="1" s="1"/>
  <c r="G65" i="1" l="1"/>
  <c r="G66" i="1" l="1"/>
  <c r="G68" i="1" s="1"/>
  <c r="C86" i="1"/>
  <c r="C92" i="1" l="1"/>
  <c r="C87" i="1"/>
  <c r="D86" i="1" s="1"/>
  <c r="D92" i="1"/>
  <c r="E92" i="1"/>
  <c r="D84" i="1" l="1"/>
  <c r="D81" i="1"/>
  <c r="D83" i="1"/>
  <c r="D85" i="1"/>
  <c r="D87" i="1" l="1"/>
</calcChain>
</file>

<file path=xl/sharedStrings.xml><?xml version="1.0" encoding="utf-8"?>
<sst xmlns="http://schemas.openxmlformats.org/spreadsheetml/2006/main" count="158" uniqueCount="111">
  <si>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</si>
  <si>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</si>
  <si>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</si>
  <si>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</si>
  <si>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</si>
  <si>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</si>
  <si>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</si>
  <si>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</si>
  <si>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</si>
  <si>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</si>
  <si>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</si>
  <si>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</si>
  <si>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</si>
  <si>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</si>
  <si>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</si>
  <si>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</si>
  <si>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</si>
  <si>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</si>
  <si>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</si>
  <si>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</si>
  <si>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</si>
  <si>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</si>
  <si>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</si>
  <si>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</si>
  <si>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</si>
  <si>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</si>
  <si>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</si>
  <si>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</si>
  <si>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</si>
  <si>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</si>
  <si>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</si>
  <si>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</si>
  <si>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</si>
  <si>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</si>
  <si>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</si>
  <si>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</si>
  <si>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</si>
  <si>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</si>
  <si>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</si>
  <si>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</si>
  <si>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</si>
  <si>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</si>
  <si>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</si>
  <si>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</si>
  <si>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</si>
  <si>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</si>
  <si>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</si>
  <si>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</si>
  <si>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</si>
  <si>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</si>
  <si>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</si>
  <si>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</si>
  <si>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</si>
  <si>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</si>
  <si>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</si>
  <si>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</si>
  <si>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Medio</t>
  </si>
  <si>
    <t>Lib. B. O'Higgins</t>
  </si>
  <si>
    <t>Cosecha</t>
  </si>
  <si>
    <t>2.  Precio de Insumos corresponde a  precios  colocados en el predio</t>
  </si>
  <si>
    <t>Multiflora</t>
  </si>
  <si>
    <t xml:space="preserve">San Fernando, Chimbarongo, Placilla Nancagua </t>
  </si>
  <si>
    <t>Nov-Marzo</t>
  </si>
  <si>
    <t>Exportadoras, mercado interno</t>
  </si>
  <si>
    <t>Noviembre-Marzo</t>
  </si>
  <si>
    <t>Sequía</t>
  </si>
  <si>
    <t>RENDIMIENTO (kg/ 100 Colmenas)</t>
  </si>
  <si>
    <t>COSTOS DIRECTOS DE PRODUCCIÓN POR 100 COLMENAS (INCLUYE IVA)</t>
  </si>
  <si>
    <t>Revisión de colmenas temporada baja</t>
  </si>
  <si>
    <t>Abril a Agosto</t>
  </si>
  <si>
    <t>Revisión de colmenas temporada alta</t>
  </si>
  <si>
    <t>Septiembre a Febrero</t>
  </si>
  <si>
    <t>Formación de núcleos</t>
  </si>
  <si>
    <t>Septiembre - Octubre</t>
  </si>
  <si>
    <t>Reparación de material</t>
  </si>
  <si>
    <t>Abril - Julio</t>
  </si>
  <si>
    <t>Limpieza de material</t>
  </si>
  <si>
    <t>Recuperación de cera</t>
  </si>
  <si>
    <t>ALIMENTOS Y MEDICAMENTOS</t>
  </si>
  <si>
    <t>Azúcar</t>
  </si>
  <si>
    <t>Marzo - Agosto</t>
  </si>
  <si>
    <t>Levadura de cerveza</t>
  </si>
  <si>
    <t>Mayo - Julio</t>
  </si>
  <si>
    <t>Promotor L</t>
  </si>
  <si>
    <t>lts</t>
  </si>
  <si>
    <t>Marzo - Julio</t>
  </si>
  <si>
    <t>Acaricida de síntesis</t>
  </si>
  <si>
    <t>tira</t>
  </si>
  <si>
    <t>Marzo - Abril</t>
  </si>
  <si>
    <t>Acaricida orgánico</t>
  </si>
  <si>
    <t>Agosto, Febrero- Marzo</t>
  </si>
  <si>
    <t>Hormiguicida</t>
  </si>
  <si>
    <t>c/u</t>
  </si>
  <si>
    <t>Anual</t>
  </si>
  <si>
    <t>Bolsas de polietileno</t>
  </si>
  <si>
    <t>Gas licuado</t>
  </si>
  <si>
    <t>Toallas scott</t>
  </si>
  <si>
    <t>Reinas</t>
  </si>
  <si>
    <t>Traslados cosecha</t>
  </si>
  <si>
    <t>Diciembre-Enero</t>
  </si>
  <si>
    <t>Traslado Estampado de Cera</t>
  </si>
  <si>
    <t>Servicio de extracción de miel</t>
  </si>
  <si>
    <t>alzas</t>
  </si>
  <si>
    <t>Noviembre - Marzo</t>
  </si>
  <si>
    <t>Servicio de estampado de cera</t>
  </si>
  <si>
    <t>ESCENARIOS COSTO UNITARIO  ($/kg de miel)</t>
  </si>
  <si>
    <t>Costo unitario ($/kg) (*)</t>
  </si>
  <si>
    <t>3. Precio esperado por ventas corresponde a precio colocado en el domicilio del comprador (incluye Ingreso a Feria)</t>
  </si>
  <si>
    <t>San  Fernando</t>
  </si>
  <si>
    <t>APICOLA</t>
  </si>
  <si>
    <t>PRECIO ESPERADO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</si>
</sst>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166" fontId="17" fillId="0" borderId="16" applyFont="0" applyFill="0" applyBorder="0" applyAlignment="0" applyProtection="0"/>
    <xf numFmtId="166" fontId="16" fillId="0" borderId="16" applyFont="0" applyFill="0" applyBorder="0" applyAlignment="0" applyProtection="0"/>
    <xf numFmtId="41" fontId="22" fillId="0" borderId="0" applyFont="0" applyFill="0" applyBorder="0" applyAlignment="0" applyProtection="0"/>
  </cellStyleXfs>
  <cellXfs count="13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2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2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2" fillId="9" borderId="37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8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10" fillId="8" borderId="48" xfId="0" applyNumberFormat="1" applyFont="1" applyFill="1" applyBorder="1" applyAlignment="1">
      <alignment vertical="center"/>
    </xf>
    <xf numFmtId="0" fontId="10" fillId="8" borderId="49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52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3" fontId="3" fillId="0" borderId="53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17" fontId="3" fillId="0" borderId="53" xfId="0" applyNumberFormat="1" applyFont="1" applyFill="1" applyBorder="1" applyAlignment="1">
      <alignment horizontal="right" vertical="center"/>
    </xf>
    <xf numFmtId="3" fontId="3" fillId="0" borderId="53" xfId="0" applyNumberFormat="1" applyFont="1" applyFill="1" applyBorder="1" applyAlignment="1">
      <alignment horizontal="right" vertical="center"/>
    </xf>
    <xf numFmtId="3" fontId="3" fillId="0" borderId="53" xfId="0" applyNumberFormat="1" applyFont="1" applyBorder="1" applyAlignment="1">
      <alignment horizontal="right" vertical="center"/>
    </xf>
    <xf numFmtId="17" fontId="3" fillId="0" borderId="53" xfId="0" applyNumberFormat="1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 wrapText="1"/>
    </xf>
    <xf numFmtId="0" fontId="2" fillId="2" borderId="55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8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12" fillId="2" borderId="39" xfId="0" applyFont="1" applyFill="1" applyBorder="1"/>
    <xf numFmtId="164" fontId="7" fillId="2" borderId="40" xfId="0" applyNumberFormat="1" applyFont="1" applyFill="1" applyBorder="1" applyAlignment="1">
      <alignment vertical="center"/>
    </xf>
    <xf numFmtId="0" fontId="21" fillId="0" borderId="0" xfId="0" applyFont="1"/>
    <xf numFmtId="0" fontId="12" fillId="2" borderId="0" xfId="0" applyFont="1" applyFill="1"/>
    <xf numFmtId="164" fontId="7" fillId="2" borderId="42" xfId="0" applyNumberFormat="1" applyFont="1" applyFill="1" applyBorder="1" applyAlignment="1">
      <alignment vertical="center"/>
    </xf>
    <xf numFmtId="0" fontId="12" fillId="2" borderId="44" xfId="0" applyFont="1" applyFill="1" applyBorder="1"/>
    <xf numFmtId="164" fontId="7" fillId="2" borderId="45" xfId="0" applyNumberFormat="1" applyFont="1" applyFill="1" applyBorder="1" applyAlignment="1">
      <alignment vertical="center"/>
    </xf>
    <xf numFmtId="0" fontId="12" fillId="0" borderId="0" xfId="0" applyNumberFormat="1" applyFont="1" applyAlignment="1"/>
    <xf numFmtId="164" fontId="7" fillId="2" borderId="16" xfId="0" applyNumberFormat="1" applyFont="1" applyFill="1" applyBorder="1" applyAlignment="1">
      <alignment vertical="center"/>
    </xf>
    <xf numFmtId="0" fontId="12" fillId="0" borderId="0" xfId="0" applyFont="1" applyAlignment="1"/>
    <xf numFmtId="41" fontId="3" fillId="0" borderId="53" xfId="3" applyFont="1" applyBorder="1" applyAlignment="1">
      <alignment horizontal="right" vertical="center"/>
    </xf>
    <xf numFmtId="49" fontId="15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17" fontId="3" fillId="0" borderId="53" xfId="0" applyNumberFormat="1" applyFont="1" applyBorder="1" applyAlignment="1">
      <alignment horizontal="right" vertical="center" wrapText="1"/>
    </xf>
    <xf numFmtId="0" fontId="0" fillId="0" borderId="4" xfId="0" applyFill="1" applyBorder="1"/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19" fillId="0" borderId="11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 wrapText="1"/>
    </xf>
  </cellXfs>
  <cellStyles count="4">
    <cellStyle name="Millares [0]" xfId="3" builtinId="6"/>
    <cellStyle name="Millares 3" xfId="2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topLeftCell="B1" zoomScale="142" zoomScaleNormal="142" workbookViewId="0">
      <selection activeCell="H13" sqref="H1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3" customFormat="1" ht="15" x14ac:dyDescent="0.25">
      <c r="A9" s="78"/>
      <c r="B9" s="79" t="s">
        <v>0</v>
      </c>
      <c r="C9" s="81" t="s">
        <v>109</v>
      </c>
      <c r="D9" s="80"/>
      <c r="E9" s="120" t="s">
        <v>66</v>
      </c>
      <c r="F9" s="121"/>
      <c r="G9" s="81">
        <v>1600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</row>
    <row r="10" spans="1:255" s="83" customFormat="1" ht="25.5" customHeight="1" x14ac:dyDescent="0.25">
      <c r="A10" s="78"/>
      <c r="B10" s="84" t="s">
        <v>1</v>
      </c>
      <c r="C10" s="86" t="s">
        <v>60</v>
      </c>
      <c r="D10" s="80"/>
      <c r="E10" s="118" t="s">
        <v>2</v>
      </c>
      <c r="F10" s="119"/>
      <c r="G10" s="86" t="s">
        <v>62</v>
      </c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</row>
    <row r="11" spans="1:255" s="83" customFormat="1" ht="18" customHeight="1" x14ac:dyDescent="0.25">
      <c r="A11" s="78"/>
      <c r="B11" s="84" t="s">
        <v>52</v>
      </c>
      <c r="C11" s="87" t="s">
        <v>56</v>
      </c>
      <c r="D11" s="80"/>
      <c r="E11" s="118" t="s">
        <v>110</v>
      </c>
      <c r="F11" s="119"/>
      <c r="G11" s="87">
        <v>3094</v>
      </c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</row>
    <row r="12" spans="1:255" s="83" customFormat="1" ht="11.25" customHeight="1" x14ac:dyDescent="0.25">
      <c r="A12" s="78"/>
      <c r="B12" s="84" t="s">
        <v>53</v>
      </c>
      <c r="C12" s="115" t="s">
        <v>57</v>
      </c>
      <c r="D12" s="80"/>
      <c r="E12" s="126" t="s">
        <v>3</v>
      </c>
      <c r="F12" s="127"/>
      <c r="G12" s="115">
        <f>+G11*G9</f>
        <v>4950400</v>
      </c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</row>
    <row r="13" spans="1:255" s="83" customFormat="1" ht="25.5" x14ac:dyDescent="0.25">
      <c r="A13" s="78"/>
      <c r="B13" s="84" t="s">
        <v>54</v>
      </c>
      <c r="C13" s="88" t="s">
        <v>108</v>
      </c>
      <c r="D13" s="80"/>
      <c r="E13" s="118" t="s">
        <v>4</v>
      </c>
      <c r="F13" s="119"/>
      <c r="G13" s="128" t="s">
        <v>63</v>
      </c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  <c r="IQ13" s="82"/>
      <c r="IR13" s="82"/>
      <c r="IS13" s="82"/>
      <c r="IT13" s="82"/>
      <c r="IU13" s="82"/>
    </row>
    <row r="14" spans="1:255" s="83" customFormat="1" ht="25.5" x14ac:dyDescent="0.25">
      <c r="A14" s="78"/>
      <c r="B14" s="84" t="s">
        <v>5</v>
      </c>
      <c r="C14" s="89" t="s">
        <v>61</v>
      </c>
      <c r="D14" s="80"/>
      <c r="E14" s="118" t="s">
        <v>6</v>
      </c>
      <c r="F14" s="119"/>
      <c r="G14" s="89" t="s">
        <v>64</v>
      </c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  <c r="IR14" s="82"/>
      <c r="IS14" s="82"/>
      <c r="IT14" s="82"/>
      <c r="IU14" s="82"/>
    </row>
    <row r="15" spans="1:255" s="83" customFormat="1" ht="25.5" customHeight="1" x14ac:dyDescent="0.25">
      <c r="A15" s="78"/>
      <c r="B15" s="84" t="s">
        <v>7</v>
      </c>
      <c r="C15" s="85">
        <v>44956</v>
      </c>
      <c r="D15" s="80"/>
      <c r="E15" s="122" t="s">
        <v>8</v>
      </c>
      <c r="F15" s="123"/>
      <c r="G15" s="85" t="s">
        <v>65</v>
      </c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  <c r="IR15" s="82"/>
      <c r="IS15" s="82"/>
      <c r="IT15" s="82"/>
      <c r="IU15" s="82"/>
    </row>
    <row r="16" spans="1:255" ht="12" customHeight="1" x14ac:dyDescent="0.25">
      <c r="A16" s="2"/>
      <c r="B16" s="90"/>
      <c r="C16" s="6"/>
      <c r="D16" s="7"/>
      <c r="E16" s="8"/>
      <c r="F16" s="8"/>
      <c r="G16" s="91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24" t="s">
        <v>67</v>
      </c>
      <c r="C17" s="125"/>
      <c r="D17" s="125"/>
      <c r="E17" s="125"/>
      <c r="F17" s="125"/>
      <c r="G17" s="125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92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93" t="s">
        <v>9</v>
      </c>
      <c r="C19" s="94"/>
      <c r="D19" s="95"/>
      <c r="E19" s="95"/>
      <c r="F19" s="96"/>
      <c r="G19" s="97"/>
    </row>
    <row r="20" spans="1:255" ht="24" customHeight="1" x14ac:dyDescent="0.25">
      <c r="A20" s="5"/>
      <c r="B20" s="98" t="s">
        <v>10</v>
      </c>
      <c r="C20" s="99" t="s">
        <v>11</v>
      </c>
      <c r="D20" s="99" t="s">
        <v>12</v>
      </c>
      <c r="E20" s="98" t="s">
        <v>13</v>
      </c>
      <c r="F20" s="99" t="s">
        <v>14</v>
      </c>
      <c r="G20" s="98" t="s">
        <v>15</v>
      </c>
    </row>
    <row r="21" spans="1:255" s="135" customFormat="1" ht="12" customHeight="1" x14ac:dyDescent="0.25">
      <c r="A21" s="129"/>
      <c r="B21" s="130" t="s">
        <v>68</v>
      </c>
      <c r="C21" s="131" t="s">
        <v>16</v>
      </c>
      <c r="D21" s="131">
        <v>12</v>
      </c>
      <c r="E21" s="131" t="s">
        <v>69</v>
      </c>
      <c r="F21" s="132">
        <v>30000</v>
      </c>
      <c r="G21" s="133">
        <f t="shared" ref="G21:G23" si="0">D21*F21</f>
        <v>360000</v>
      </c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4"/>
      <c r="FG21" s="134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  <c r="FT21" s="134"/>
      <c r="FU21" s="134"/>
      <c r="FV21" s="134"/>
      <c r="FW21" s="134"/>
      <c r="FX21" s="134"/>
      <c r="FY21" s="134"/>
      <c r="FZ21" s="134"/>
      <c r="GA21" s="134"/>
      <c r="GB21" s="134"/>
      <c r="GC21" s="134"/>
      <c r="GD21" s="134"/>
      <c r="GE21" s="134"/>
      <c r="GF21" s="134"/>
      <c r="GG21" s="134"/>
      <c r="GH21" s="134"/>
      <c r="GI21" s="134"/>
      <c r="GJ21" s="134"/>
      <c r="GK21" s="134"/>
      <c r="GL21" s="134"/>
      <c r="GM21" s="134"/>
      <c r="GN21" s="134"/>
      <c r="GO21" s="134"/>
      <c r="GP21" s="134"/>
      <c r="GQ21" s="134"/>
      <c r="GR21" s="134"/>
      <c r="GS21" s="134"/>
      <c r="GT21" s="134"/>
      <c r="GU21" s="134"/>
      <c r="GV21" s="134"/>
      <c r="GW21" s="134"/>
      <c r="GX21" s="134"/>
      <c r="GY21" s="134"/>
      <c r="GZ21" s="134"/>
      <c r="HA21" s="134"/>
      <c r="HB21" s="134"/>
      <c r="HC21" s="134"/>
      <c r="HD21" s="134"/>
      <c r="HE21" s="134"/>
      <c r="HF21" s="134"/>
      <c r="HG21" s="134"/>
      <c r="HH21" s="134"/>
      <c r="HI21" s="134"/>
      <c r="HJ21" s="134"/>
      <c r="HK21" s="134"/>
      <c r="HL21" s="134"/>
      <c r="HM21" s="134"/>
      <c r="HN21" s="134"/>
      <c r="HO21" s="134"/>
      <c r="HP21" s="134"/>
      <c r="HQ21" s="134"/>
      <c r="HR21" s="134"/>
      <c r="HS21" s="134"/>
      <c r="HT21" s="134"/>
      <c r="HU21" s="134"/>
      <c r="HV21" s="134"/>
      <c r="HW21" s="134"/>
      <c r="HX21" s="134"/>
      <c r="HY21" s="134"/>
      <c r="HZ21" s="134"/>
      <c r="IA21" s="134"/>
      <c r="IB21" s="134"/>
      <c r="IC21" s="134"/>
      <c r="ID21" s="134"/>
      <c r="IE21" s="134"/>
      <c r="IF21" s="134"/>
      <c r="IG21" s="134"/>
      <c r="IH21" s="134"/>
      <c r="II21" s="134"/>
      <c r="IJ21" s="134"/>
      <c r="IK21" s="134"/>
      <c r="IL21" s="134"/>
      <c r="IM21" s="134"/>
      <c r="IN21" s="134"/>
      <c r="IO21" s="134"/>
      <c r="IP21" s="134"/>
      <c r="IQ21" s="134"/>
      <c r="IR21" s="134"/>
      <c r="IS21" s="134"/>
      <c r="IT21" s="134"/>
      <c r="IU21" s="134"/>
    </row>
    <row r="22" spans="1:255" s="135" customFormat="1" ht="12" customHeight="1" x14ac:dyDescent="0.25">
      <c r="A22" s="129"/>
      <c r="B22" s="130" t="s">
        <v>70</v>
      </c>
      <c r="C22" s="131" t="s">
        <v>16</v>
      </c>
      <c r="D22" s="131">
        <v>47</v>
      </c>
      <c r="E22" s="131" t="s">
        <v>71</v>
      </c>
      <c r="F22" s="132">
        <f>F21</f>
        <v>30000</v>
      </c>
      <c r="G22" s="133">
        <f t="shared" si="0"/>
        <v>1410000</v>
      </c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4"/>
      <c r="DG22" s="134"/>
      <c r="DH22" s="134"/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  <c r="FT22" s="134"/>
      <c r="FU22" s="134"/>
      <c r="FV22" s="134"/>
      <c r="FW22" s="134"/>
      <c r="FX22" s="134"/>
      <c r="FY22" s="134"/>
      <c r="FZ22" s="134"/>
      <c r="GA22" s="134"/>
      <c r="GB22" s="134"/>
      <c r="GC22" s="134"/>
      <c r="GD22" s="134"/>
      <c r="GE22" s="134"/>
      <c r="GF22" s="134"/>
      <c r="GG22" s="134"/>
      <c r="GH22" s="134"/>
      <c r="GI22" s="134"/>
      <c r="GJ22" s="134"/>
      <c r="GK22" s="134"/>
      <c r="GL22" s="134"/>
      <c r="GM22" s="134"/>
      <c r="GN22" s="134"/>
      <c r="GO22" s="134"/>
      <c r="GP22" s="134"/>
      <c r="GQ22" s="134"/>
      <c r="GR22" s="134"/>
      <c r="GS22" s="134"/>
      <c r="GT22" s="134"/>
      <c r="GU22" s="134"/>
      <c r="GV22" s="134"/>
      <c r="GW22" s="134"/>
      <c r="GX22" s="134"/>
      <c r="GY22" s="134"/>
      <c r="GZ22" s="134"/>
      <c r="HA22" s="134"/>
      <c r="HB22" s="134"/>
      <c r="HC22" s="134"/>
      <c r="HD22" s="134"/>
      <c r="HE22" s="134"/>
      <c r="HF22" s="134"/>
      <c r="HG22" s="134"/>
      <c r="HH22" s="134"/>
      <c r="HI22" s="134"/>
      <c r="HJ22" s="134"/>
      <c r="HK22" s="134"/>
      <c r="HL22" s="134"/>
      <c r="HM22" s="134"/>
      <c r="HN22" s="134"/>
      <c r="HO22" s="134"/>
      <c r="HP22" s="134"/>
      <c r="HQ22" s="134"/>
      <c r="HR22" s="134"/>
      <c r="HS22" s="134"/>
      <c r="HT22" s="134"/>
      <c r="HU22" s="134"/>
      <c r="HV22" s="134"/>
      <c r="HW22" s="134"/>
      <c r="HX22" s="134"/>
      <c r="HY22" s="134"/>
      <c r="HZ22" s="134"/>
      <c r="IA22" s="134"/>
      <c r="IB22" s="134"/>
      <c r="IC22" s="134"/>
      <c r="ID22" s="134"/>
      <c r="IE22" s="134"/>
      <c r="IF22" s="134"/>
      <c r="IG22" s="134"/>
      <c r="IH22" s="134"/>
      <c r="II22" s="134"/>
      <c r="IJ22" s="134"/>
      <c r="IK22" s="134"/>
      <c r="IL22" s="134"/>
      <c r="IM22" s="134"/>
      <c r="IN22" s="134"/>
      <c r="IO22" s="134"/>
      <c r="IP22" s="134"/>
      <c r="IQ22" s="134"/>
      <c r="IR22" s="134"/>
      <c r="IS22" s="134"/>
      <c r="IT22" s="134"/>
      <c r="IU22" s="134"/>
    </row>
    <row r="23" spans="1:255" s="135" customFormat="1" ht="12" customHeight="1" x14ac:dyDescent="0.25">
      <c r="A23" s="129"/>
      <c r="B23" s="130" t="s">
        <v>72</v>
      </c>
      <c r="C23" s="131" t="s">
        <v>16</v>
      </c>
      <c r="D23" s="131">
        <v>2</v>
      </c>
      <c r="E23" s="131" t="s">
        <v>73</v>
      </c>
      <c r="F23" s="132">
        <f>F22</f>
        <v>30000</v>
      </c>
      <c r="G23" s="133">
        <f t="shared" si="0"/>
        <v>60000</v>
      </c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4"/>
      <c r="DF23" s="134"/>
      <c r="DG23" s="134"/>
      <c r="DH23" s="134"/>
      <c r="DI23" s="134"/>
      <c r="DJ23" s="134"/>
      <c r="DK23" s="134"/>
      <c r="DL23" s="134"/>
      <c r="DM23" s="134"/>
      <c r="DN23" s="134"/>
      <c r="DO23" s="134"/>
      <c r="DP23" s="134"/>
      <c r="DQ23" s="134"/>
      <c r="DR23" s="134"/>
      <c r="DS23" s="134"/>
      <c r="DT23" s="134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/>
      <c r="FD23" s="134"/>
      <c r="FE23" s="134"/>
      <c r="FF23" s="134"/>
      <c r="FG23" s="134"/>
      <c r="FH23" s="134"/>
      <c r="FI23" s="134"/>
      <c r="FJ23" s="134"/>
      <c r="FK23" s="134"/>
      <c r="FL23" s="134"/>
      <c r="FM23" s="134"/>
      <c r="FN23" s="134"/>
      <c r="FO23" s="134"/>
      <c r="FP23" s="134"/>
      <c r="FQ23" s="134"/>
      <c r="FR23" s="134"/>
      <c r="FS23" s="134"/>
      <c r="FT23" s="134"/>
      <c r="FU23" s="134"/>
      <c r="FV23" s="134"/>
      <c r="FW23" s="134"/>
      <c r="FX23" s="134"/>
      <c r="FY23" s="134"/>
      <c r="FZ23" s="134"/>
      <c r="GA23" s="134"/>
      <c r="GB23" s="134"/>
      <c r="GC23" s="134"/>
      <c r="GD23" s="134"/>
      <c r="GE23" s="134"/>
      <c r="GF23" s="134"/>
      <c r="GG23" s="134"/>
      <c r="GH23" s="134"/>
      <c r="GI23" s="134"/>
      <c r="GJ23" s="134"/>
      <c r="GK23" s="134"/>
      <c r="GL23" s="134"/>
      <c r="GM23" s="134"/>
      <c r="GN23" s="134"/>
      <c r="GO23" s="134"/>
      <c r="GP23" s="134"/>
      <c r="GQ23" s="134"/>
      <c r="GR23" s="134"/>
      <c r="GS23" s="134"/>
      <c r="GT23" s="134"/>
      <c r="GU23" s="134"/>
      <c r="GV23" s="134"/>
      <c r="GW23" s="134"/>
      <c r="GX23" s="134"/>
      <c r="GY23" s="134"/>
      <c r="GZ23" s="134"/>
      <c r="HA23" s="134"/>
      <c r="HB23" s="134"/>
      <c r="HC23" s="134"/>
      <c r="HD23" s="134"/>
      <c r="HE23" s="134"/>
      <c r="HF23" s="134"/>
      <c r="HG23" s="134"/>
      <c r="HH23" s="134"/>
      <c r="HI23" s="134"/>
      <c r="HJ23" s="134"/>
      <c r="HK23" s="134"/>
      <c r="HL23" s="134"/>
      <c r="HM23" s="134"/>
      <c r="HN23" s="134"/>
      <c r="HO23" s="134"/>
      <c r="HP23" s="134"/>
      <c r="HQ23" s="134"/>
      <c r="HR23" s="134"/>
      <c r="HS23" s="134"/>
      <c r="HT23" s="134"/>
      <c r="HU23" s="134"/>
      <c r="HV23" s="134"/>
      <c r="HW23" s="134"/>
      <c r="HX23" s="134"/>
      <c r="HY23" s="134"/>
      <c r="HZ23" s="134"/>
      <c r="IA23" s="134"/>
      <c r="IB23" s="134"/>
      <c r="IC23" s="134"/>
      <c r="ID23" s="134"/>
      <c r="IE23" s="134"/>
      <c r="IF23" s="134"/>
      <c r="IG23" s="134"/>
      <c r="IH23" s="134"/>
      <c r="II23" s="134"/>
      <c r="IJ23" s="134"/>
      <c r="IK23" s="134"/>
      <c r="IL23" s="134"/>
      <c r="IM23" s="134"/>
      <c r="IN23" s="134"/>
      <c r="IO23" s="134"/>
      <c r="IP23" s="134"/>
      <c r="IQ23" s="134"/>
      <c r="IR23" s="134"/>
      <c r="IS23" s="134"/>
      <c r="IT23" s="134"/>
      <c r="IU23" s="134"/>
    </row>
    <row r="24" spans="1:255" s="135" customFormat="1" ht="12" customHeight="1" x14ac:dyDescent="0.25">
      <c r="A24" s="129"/>
      <c r="B24" s="130" t="s">
        <v>58</v>
      </c>
      <c r="C24" s="131" t="s">
        <v>16</v>
      </c>
      <c r="D24" s="131">
        <v>6</v>
      </c>
      <c r="E24" s="131" t="s">
        <v>64</v>
      </c>
      <c r="F24" s="132">
        <f>F23</f>
        <v>30000</v>
      </c>
      <c r="G24" s="133">
        <f t="shared" ref="G24:G26" si="1">D24*F24</f>
        <v>180000</v>
      </c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  <c r="DL24" s="134"/>
      <c r="DM24" s="134"/>
      <c r="DN24" s="134"/>
      <c r="DO24" s="134"/>
      <c r="DP24" s="134"/>
      <c r="DQ24" s="134"/>
      <c r="DR24" s="134"/>
      <c r="DS24" s="134"/>
      <c r="DT24" s="134"/>
      <c r="DU24" s="134"/>
      <c r="DV24" s="134"/>
      <c r="DW24" s="134"/>
      <c r="DX24" s="134"/>
      <c r="DY24" s="134"/>
      <c r="DZ24" s="134"/>
      <c r="EA24" s="134"/>
      <c r="EB24" s="134"/>
      <c r="EC24" s="134"/>
      <c r="ED24" s="134"/>
      <c r="EE24" s="134"/>
      <c r="EF24" s="134"/>
      <c r="EG24" s="134"/>
      <c r="EH24" s="134"/>
      <c r="EI24" s="134"/>
      <c r="EJ24" s="134"/>
      <c r="EK24" s="134"/>
      <c r="EL24" s="134"/>
      <c r="EM24" s="134"/>
      <c r="EN24" s="134"/>
      <c r="EO24" s="134"/>
      <c r="EP24" s="134"/>
      <c r="EQ24" s="134"/>
      <c r="ER24" s="134"/>
      <c r="ES24" s="134"/>
      <c r="ET24" s="134"/>
      <c r="EU24" s="134"/>
      <c r="EV24" s="134"/>
      <c r="EW24" s="134"/>
      <c r="EX24" s="134"/>
      <c r="EY24" s="134"/>
      <c r="EZ24" s="134"/>
      <c r="FA24" s="134"/>
      <c r="FB24" s="134"/>
      <c r="FC24" s="134"/>
      <c r="FD24" s="134"/>
      <c r="FE24" s="134"/>
      <c r="FF24" s="134"/>
      <c r="FG24" s="134"/>
      <c r="FH24" s="134"/>
      <c r="FI24" s="134"/>
      <c r="FJ24" s="134"/>
      <c r="FK24" s="134"/>
      <c r="FL24" s="134"/>
      <c r="FM24" s="134"/>
      <c r="FN24" s="134"/>
      <c r="FO24" s="134"/>
      <c r="FP24" s="134"/>
      <c r="FQ24" s="134"/>
      <c r="FR24" s="134"/>
      <c r="FS24" s="134"/>
      <c r="FT24" s="134"/>
      <c r="FU24" s="134"/>
      <c r="FV24" s="134"/>
      <c r="FW24" s="134"/>
      <c r="FX24" s="134"/>
      <c r="FY24" s="134"/>
      <c r="FZ24" s="134"/>
      <c r="GA24" s="134"/>
      <c r="GB24" s="134"/>
      <c r="GC24" s="134"/>
      <c r="GD24" s="134"/>
      <c r="GE24" s="134"/>
      <c r="GF24" s="134"/>
      <c r="GG24" s="134"/>
      <c r="GH24" s="134"/>
      <c r="GI24" s="134"/>
      <c r="GJ24" s="134"/>
      <c r="GK24" s="134"/>
      <c r="GL24" s="134"/>
      <c r="GM24" s="134"/>
      <c r="GN24" s="134"/>
      <c r="GO24" s="134"/>
      <c r="GP24" s="134"/>
      <c r="GQ24" s="134"/>
      <c r="GR24" s="134"/>
      <c r="GS24" s="134"/>
      <c r="GT24" s="134"/>
      <c r="GU24" s="134"/>
      <c r="GV24" s="134"/>
      <c r="GW24" s="134"/>
      <c r="GX24" s="134"/>
      <c r="GY24" s="134"/>
      <c r="GZ24" s="134"/>
      <c r="HA24" s="134"/>
      <c r="HB24" s="134"/>
      <c r="HC24" s="134"/>
      <c r="HD24" s="134"/>
      <c r="HE24" s="134"/>
      <c r="HF24" s="134"/>
      <c r="HG24" s="134"/>
      <c r="HH24" s="134"/>
      <c r="HI24" s="134"/>
      <c r="HJ24" s="134"/>
      <c r="HK24" s="134"/>
      <c r="HL24" s="134"/>
      <c r="HM24" s="134"/>
      <c r="HN24" s="134"/>
      <c r="HO24" s="134"/>
      <c r="HP24" s="134"/>
      <c r="HQ24" s="134"/>
      <c r="HR24" s="134"/>
      <c r="HS24" s="134"/>
      <c r="HT24" s="134"/>
      <c r="HU24" s="134"/>
      <c r="HV24" s="134"/>
      <c r="HW24" s="134"/>
      <c r="HX24" s="134"/>
      <c r="HY24" s="134"/>
      <c r="HZ24" s="134"/>
      <c r="IA24" s="134"/>
      <c r="IB24" s="134"/>
      <c r="IC24" s="134"/>
      <c r="ID24" s="134"/>
      <c r="IE24" s="134"/>
      <c r="IF24" s="134"/>
      <c r="IG24" s="134"/>
      <c r="IH24" s="134"/>
      <c r="II24" s="134"/>
      <c r="IJ24" s="134"/>
      <c r="IK24" s="134"/>
      <c r="IL24" s="134"/>
      <c r="IM24" s="134"/>
      <c r="IN24" s="134"/>
      <c r="IO24" s="134"/>
      <c r="IP24" s="134"/>
      <c r="IQ24" s="134"/>
      <c r="IR24" s="134"/>
      <c r="IS24" s="134"/>
      <c r="IT24" s="134"/>
      <c r="IU24" s="134"/>
    </row>
    <row r="25" spans="1:255" s="135" customFormat="1" ht="12" customHeight="1" x14ac:dyDescent="0.25">
      <c r="A25" s="129"/>
      <c r="B25" s="130" t="s">
        <v>74</v>
      </c>
      <c r="C25" s="131" t="s">
        <v>16</v>
      </c>
      <c r="D25" s="131">
        <v>6</v>
      </c>
      <c r="E25" s="131" t="s">
        <v>75</v>
      </c>
      <c r="F25" s="132">
        <f>F24</f>
        <v>30000</v>
      </c>
      <c r="G25" s="133">
        <f t="shared" si="1"/>
        <v>180000</v>
      </c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4"/>
      <c r="DS25" s="134"/>
      <c r="DT25" s="134"/>
      <c r="DU25" s="134"/>
      <c r="DV25" s="134"/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134"/>
      <c r="FE25" s="134"/>
      <c r="FF25" s="134"/>
      <c r="FG25" s="134"/>
      <c r="FH25" s="134"/>
      <c r="FI25" s="134"/>
      <c r="FJ25" s="134"/>
      <c r="FK25" s="134"/>
      <c r="FL25" s="134"/>
      <c r="FM25" s="134"/>
      <c r="FN25" s="134"/>
      <c r="FO25" s="134"/>
      <c r="FP25" s="134"/>
      <c r="FQ25" s="134"/>
      <c r="FR25" s="134"/>
      <c r="FS25" s="134"/>
      <c r="FT25" s="134"/>
      <c r="FU25" s="134"/>
      <c r="FV25" s="134"/>
      <c r="FW25" s="134"/>
      <c r="FX25" s="134"/>
      <c r="FY25" s="134"/>
      <c r="FZ25" s="134"/>
      <c r="GA25" s="134"/>
      <c r="GB25" s="134"/>
      <c r="GC25" s="134"/>
      <c r="GD25" s="134"/>
      <c r="GE25" s="134"/>
      <c r="GF25" s="134"/>
      <c r="GG25" s="134"/>
      <c r="GH25" s="134"/>
      <c r="GI25" s="134"/>
      <c r="GJ25" s="134"/>
      <c r="GK25" s="134"/>
      <c r="GL25" s="134"/>
      <c r="GM25" s="134"/>
      <c r="GN25" s="134"/>
      <c r="GO25" s="134"/>
      <c r="GP25" s="134"/>
      <c r="GQ25" s="134"/>
      <c r="GR25" s="134"/>
      <c r="GS25" s="134"/>
      <c r="GT25" s="134"/>
      <c r="GU25" s="134"/>
      <c r="GV25" s="134"/>
      <c r="GW25" s="134"/>
      <c r="GX25" s="134"/>
      <c r="GY25" s="134"/>
      <c r="GZ25" s="134"/>
      <c r="HA25" s="134"/>
      <c r="HB25" s="134"/>
      <c r="HC25" s="134"/>
      <c r="HD25" s="134"/>
      <c r="HE25" s="134"/>
      <c r="HF25" s="134"/>
      <c r="HG25" s="134"/>
      <c r="HH25" s="134"/>
      <c r="HI25" s="134"/>
      <c r="HJ25" s="134"/>
      <c r="HK25" s="134"/>
      <c r="HL25" s="134"/>
      <c r="HM25" s="134"/>
      <c r="HN25" s="134"/>
      <c r="HO25" s="134"/>
      <c r="HP25" s="134"/>
      <c r="HQ25" s="134"/>
      <c r="HR25" s="134"/>
      <c r="HS25" s="134"/>
      <c r="HT25" s="134"/>
      <c r="HU25" s="134"/>
      <c r="HV25" s="134"/>
      <c r="HW25" s="134"/>
      <c r="HX25" s="134"/>
      <c r="HY25" s="134"/>
      <c r="HZ25" s="134"/>
      <c r="IA25" s="134"/>
      <c r="IB25" s="134"/>
      <c r="IC25" s="134"/>
      <c r="ID25" s="134"/>
      <c r="IE25" s="134"/>
      <c r="IF25" s="134"/>
      <c r="IG25" s="134"/>
      <c r="IH25" s="134"/>
      <c r="II25" s="134"/>
      <c r="IJ25" s="134"/>
      <c r="IK25" s="134"/>
      <c r="IL25" s="134"/>
      <c r="IM25" s="134"/>
      <c r="IN25" s="134"/>
      <c r="IO25" s="134"/>
      <c r="IP25" s="134"/>
      <c r="IQ25" s="134"/>
      <c r="IR25" s="134"/>
      <c r="IS25" s="134"/>
      <c r="IT25" s="134"/>
      <c r="IU25" s="134"/>
    </row>
    <row r="26" spans="1:255" s="135" customFormat="1" ht="12" customHeight="1" x14ac:dyDescent="0.25">
      <c r="A26" s="129"/>
      <c r="B26" s="130" t="s">
        <v>76</v>
      </c>
      <c r="C26" s="131" t="s">
        <v>16</v>
      </c>
      <c r="D26" s="131">
        <v>6</v>
      </c>
      <c r="E26" s="131" t="s">
        <v>75</v>
      </c>
      <c r="F26" s="132">
        <v>25000</v>
      </c>
      <c r="G26" s="133">
        <f t="shared" si="1"/>
        <v>150000</v>
      </c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4"/>
      <c r="CY26" s="134"/>
      <c r="CZ26" s="134"/>
      <c r="DA26" s="134"/>
      <c r="DB26" s="134"/>
      <c r="DC26" s="134"/>
      <c r="DD26" s="134"/>
      <c r="DE26" s="134"/>
      <c r="DF26" s="134"/>
      <c r="DG26" s="134"/>
      <c r="DH26" s="134"/>
      <c r="DI26" s="134"/>
      <c r="DJ26" s="134"/>
      <c r="DK26" s="134"/>
      <c r="DL26" s="134"/>
      <c r="DM26" s="134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  <c r="FT26" s="134"/>
      <c r="FU26" s="134"/>
      <c r="FV26" s="134"/>
      <c r="FW26" s="134"/>
      <c r="FX26" s="134"/>
      <c r="FY26" s="134"/>
      <c r="FZ26" s="134"/>
      <c r="GA26" s="134"/>
      <c r="GB26" s="134"/>
      <c r="GC26" s="134"/>
      <c r="GD26" s="134"/>
      <c r="GE26" s="134"/>
      <c r="GF26" s="134"/>
      <c r="GG26" s="134"/>
      <c r="GH26" s="134"/>
      <c r="GI26" s="134"/>
      <c r="GJ26" s="134"/>
      <c r="GK26" s="134"/>
      <c r="GL26" s="134"/>
      <c r="GM26" s="134"/>
      <c r="GN26" s="134"/>
      <c r="GO26" s="134"/>
      <c r="GP26" s="134"/>
      <c r="GQ26" s="134"/>
      <c r="GR26" s="134"/>
      <c r="GS26" s="134"/>
      <c r="GT26" s="134"/>
      <c r="GU26" s="134"/>
      <c r="GV26" s="134"/>
      <c r="GW26" s="134"/>
      <c r="GX26" s="134"/>
      <c r="GY26" s="134"/>
      <c r="GZ26" s="134"/>
      <c r="HA26" s="134"/>
      <c r="HB26" s="134"/>
      <c r="HC26" s="134"/>
      <c r="HD26" s="134"/>
      <c r="HE26" s="134"/>
      <c r="HF26" s="134"/>
      <c r="HG26" s="134"/>
      <c r="HH26" s="134"/>
      <c r="HI26" s="134"/>
      <c r="HJ26" s="134"/>
      <c r="HK26" s="134"/>
      <c r="HL26" s="134"/>
      <c r="HM26" s="134"/>
      <c r="HN26" s="134"/>
      <c r="HO26" s="134"/>
      <c r="HP26" s="134"/>
      <c r="HQ26" s="134"/>
      <c r="HR26" s="134"/>
      <c r="HS26" s="134"/>
      <c r="HT26" s="134"/>
      <c r="HU26" s="134"/>
      <c r="HV26" s="134"/>
      <c r="HW26" s="134"/>
      <c r="HX26" s="134"/>
      <c r="HY26" s="134"/>
      <c r="HZ26" s="134"/>
      <c r="IA26" s="134"/>
      <c r="IB26" s="134"/>
      <c r="IC26" s="134"/>
      <c r="ID26" s="134"/>
      <c r="IE26" s="134"/>
      <c r="IF26" s="134"/>
      <c r="IG26" s="134"/>
      <c r="IH26" s="134"/>
      <c r="II26" s="134"/>
      <c r="IJ26" s="134"/>
      <c r="IK26" s="134"/>
      <c r="IL26" s="134"/>
      <c r="IM26" s="134"/>
      <c r="IN26" s="134"/>
      <c r="IO26" s="134"/>
      <c r="IP26" s="134"/>
      <c r="IQ26" s="134"/>
      <c r="IR26" s="134"/>
      <c r="IS26" s="134"/>
      <c r="IT26" s="134"/>
      <c r="IU26" s="134"/>
    </row>
    <row r="27" spans="1:255" s="135" customFormat="1" ht="12" customHeight="1" x14ac:dyDescent="0.25">
      <c r="A27" s="129"/>
      <c r="B27" s="130" t="s">
        <v>77</v>
      </c>
      <c r="C27" s="131" t="s">
        <v>16</v>
      </c>
      <c r="D27" s="131">
        <v>2</v>
      </c>
      <c r="E27" s="131" t="s">
        <v>75</v>
      </c>
      <c r="F27" s="132">
        <v>25000</v>
      </c>
      <c r="G27" s="133">
        <f t="shared" ref="G27" si="2">D27*F27</f>
        <v>50000</v>
      </c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134"/>
      <c r="DE27" s="134"/>
      <c r="DF27" s="134"/>
      <c r="DG27" s="134"/>
      <c r="DH27" s="134"/>
      <c r="DI27" s="134"/>
      <c r="DJ27" s="134"/>
      <c r="DK27" s="134"/>
      <c r="DL27" s="134"/>
      <c r="DM27" s="134"/>
      <c r="DN27" s="134"/>
      <c r="DO27" s="134"/>
      <c r="DP27" s="134"/>
      <c r="DQ27" s="134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134"/>
      <c r="FE27" s="134"/>
      <c r="FF27" s="134"/>
      <c r="FG27" s="134"/>
      <c r="FH27" s="134"/>
      <c r="FI27" s="134"/>
      <c r="FJ27" s="134"/>
      <c r="FK27" s="134"/>
      <c r="FL27" s="134"/>
      <c r="FM27" s="134"/>
      <c r="FN27" s="134"/>
      <c r="FO27" s="134"/>
      <c r="FP27" s="134"/>
      <c r="FQ27" s="134"/>
      <c r="FR27" s="134"/>
      <c r="FS27" s="134"/>
      <c r="FT27" s="134"/>
      <c r="FU27" s="134"/>
      <c r="FV27" s="134"/>
      <c r="FW27" s="134"/>
      <c r="FX27" s="134"/>
      <c r="FY27" s="134"/>
      <c r="FZ27" s="134"/>
      <c r="GA27" s="134"/>
      <c r="GB27" s="134"/>
      <c r="GC27" s="134"/>
      <c r="GD27" s="134"/>
      <c r="GE27" s="134"/>
      <c r="GF27" s="134"/>
      <c r="GG27" s="134"/>
      <c r="GH27" s="134"/>
      <c r="GI27" s="134"/>
      <c r="GJ27" s="134"/>
      <c r="GK27" s="134"/>
      <c r="GL27" s="134"/>
      <c r="GM27" s="134"/>
      <c r="GN27" s="134"/>
      <c r="GO27" s="134"/>
      <c r="GP27" s="134"/>
      <c r="GQ27" s="134"/>
      <c r="GR27" s="134"/>
      <c r="GS27" s="134"/>
      <c r="GT27" s="134"/>
      <c r="GU27" s="134"/>
      <c r="GV27" s="134"/>
      <c r="GW27" s="134"/>
      <c r="GX27" s="134"/>
      <c r="GY27" s="134"/>
      <c r="GZ27" s="134"/>
      <c r="HA27" s="134"/>
      <c r="HB27" s="134"/>
      <c r="HC27" s="134"/>
      <c r="HD27" s="134"/>
      <c r="HE27" s="134"/>
      <c r="HF27" s="134"/>
      <c r="HG27" s="134"/>
      <c r="HH27" s="134"/>
      <c r="HI27" s="134"/>
      <c r="HJ27" s="134"/>
      <c r="HK27" s="134"/>
      <c r="HL27" s="134"/>
      <c r="HM27" s="134"/>
      <c r="HN27" s="134"/>
      <c r="HO27" s="134"/>
      <c r="HP27" s="134"/>
      <c r="HQ27" s="134"/>
      <c r="HR27" s="134"/>
      <c r="HS27" s="134"/>
      <c r="HT27" s="134"/>
      <c r="HU27" s="134"/>
      <c r="HV27" s="134"/>
      <c r="HW27" s="134"/>
      <c r="HX27" s="134"/>
      <c r="HY27" s="134"/>
      <c r="HZ27" s="134"/>
      <c r="IA27" s="134"/>
      <c r="IB27" s="134"/>
      <c r="IC27" s="134"/>
      <c r="ID27" s="134"/>
      <c r="IE27" s="134"/>
      <c r="IF27" s="134"/>
      <c r="IG27" s="134"/>
      <c r="IH27" s="134"/>
      <c r="II27" s="134"/>
      <c r="IJ27" s="134"/>
      <c r="IK27" s="134"/>
      <c r="IL27" s="134"/>
      <c r="IM27" s="134"/>
      <c r="IN27" s="134"/>
      <c r="IO27" s="134"/>
      <c r="IP27" s="134"/>
      <c r="IQ27" s="134"/>
      <c r="IR27" s="134"/>
      <c r="IS27" s="134"/>
      <c r="IT27" s="134"/>
      <c r="IU27" s="134"/>
    </row>
    <row r="28" spans="1:255" ht="11.25" customHeight="1" x14ac:dyDescent="0.25">
      <c r="B28" s="16" t="s">
        <v>17</v>
      </c>
      <c r="C28" s="17"/>
      <c r="D28" s="17"/>
      <c r="E28" s="17"/>
      <c r="F28" s="18"/>
      <c r="G28" s="19">
        <f>SUM(G21:G27)</f>
        <v>2390000</v>
      </c>
    </row>
    <row r="29" spans="1:255" ht="15.75" customHeight="1" x14ac:dyDescent="0.25">
      <c r="A29" s="5"/>
      <c r="B29" s="13"/>
      <c r="C29" s="14"/>
      <c r="D29" s="14"/>
      <c r="E29" s="14"/>
      <c r="F29" s="15"/>
      <c r="G29" s="15"/>
      <c r="K29" s="71"/>
    </row>
    <row r="30" spans="1:255" ht="12" customHeight="1" x14ac:dyDescent="0.25">
      <c r="A30" s="5"/>
      <c r="B30" s="93" t="s">
        <v>18</v>
      </c>
      <c r="C30" s="94"/>
      <c r="D30" s="95"/>
      <c r="E30" s="95"/>
      <c r="F30" s="96"/>
      <c r="G30" s="97"/>
    </row>
    <row r="31" spans="1:255" ht="24" customHeight="1" x14ac:dyDescent="0.25">
      <c r="A31" s="5"/>
      <c r="B31" s="98" t="s">
        <v>10</v>
      </c>
      <c r="C31" s="99" t="s">
        <v>11</v>
      </c>
      <c r="D31" s="99" t="s">
        <v>12</v>
      </c>
      <c r="E31" s="98" t="s">
        <v>13</v>
      </c>
      <c r="F31" s="99" t="s">
        <v>14</v>
      </c>
      <c r="G31" s="98" t="s">
        <v>15</v>
      </c>
    </row>
    <row r="32" spans="1:255" s="83" customFormat="1" ht="12" customHeight="1" x14ac:dyDescent="0.25">
      <c r="A32" s="78"/>
      <c r="B32" s="100"/>
      <c r="C32" s="101"/>
      <c r="D32" s="101"/>
      <c r="E32" s="101"/>
      <c r="F32" s="102"/>
      <c r="G32" s="103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  <c r="HJ32" s="82"/>
      <c r="HK32" s="82"/>
      <c r="HL32" s="82"/>
      <c r="HM32" s="82"/>
      <c r="HN32" s="82"/>
      <c r="HO32" s="82"/>
      <c r="HP32" s="82"/>
      <c r="HQ32" s="82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  <c r="IC32" s="82"/>
      <c r="ID32" s="82"/>
      <c r="IE32" s="82"/>
      <c r="IF32" s="82"/>
      <c r="IG32" s="82"/>
      <c r="IH32" s="82"/>
      <c r="II32" s="82"/>
      <c r="IJ32" s="82"/>
      <c r="IK32" s="82"/>
      <c r="IL32" s="82"/>
      <c r="IM32" s="82"/>
      <c r="IN32" s="82"/>
      <c r="IO32" s="82"/>
      <c r="IP32" s="82"/>
      <c r="IQ32" s="82"/>
      <c r="IR32" s="82"/>
      <c r="IS32" s="82"/>
      <c r="IT32" s="82"/>
      <c r="IU32" s="82"/>
    </row>
    <row r="33" spans="1:255" ht="11.25" customHeight="1" x14ac:dyDescent="0.25">
      <c r="B33" s="16" t="s">
        <v>19</v>
      </c>
      <c r="C33" s="17"/>
      <c r="D33" s="17"/>
      <c r="E33" s="17"/>
      <c r="F33" s="18"/>
      <c r="G33" s="19">
        <f>SUM(G32)</f>
        <v>0</v>
      </c>
    </row>
    <row r="34" spans="1:255" ht="15.75" customHeight="1" x14ac:dyDescent="0.25">
      <c r="A34" s="5"/>
      <c r="B34" s="13"/>
      <c r="C34" s="14"/>
      <c r="D34" s="14"/>
      <c r="E34" s="14"/>
      <c r="F34" s="15"/>
      <c r="G34" s="15"/>
      <c r="K34" s="71"/>
    </row>
    <row r="35" spans="1:255" ht="12" customHeight="1" x14ac:dyDescent="0.25">
      <c r="A35" s="5"/>
      <c r="B35" s="93" t="s">
        <v>20</v>
      </c>
      <c r="C35" s="94"/>
      <c r="D35" s="95"/>
      <c r="E35" s="95"/>
      <c r="F35" s="96"/>
      <c r="G35" s="97"/>
    </row>
    <row r="36" spans="1:255" ht="24" customHeight="1" x14ac:dyDescent="0.25">
      <c r="A36" s="5"/>
      <c r="B36" s="98" t="s">
        <v>10</v>
      </c>
      <c r="C36" s="99" t="s">
        <v>11</v>
      </c>
      <c r="D36" s="99" t="s">
        <v>12</v>
      </c>
      <c r="E36" s="98" t="s">
        <v>13</v>
      </c>
      <c r="F36" s="99" t="s">
        <v>14</v>
      </c>
      <c r="G36" s="98" t="s">
        <v>15</v>
      </c>
    </row>
    <row r="37" spans="1:255" s="83" customFormat="1" ht="12" customHeight="1" x14ac:dyDescent="0.25">
      <c r="A37" s="78"/>
      <c r="B37" s="100"/>
      <c r="C37" s="101"/>
      <c r="D37" s="101"/>
      <c r="E37" s="101"/>
      <c r="F37" s="102"/>
      <c r="G37" s="103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  <c r="IS37" s="82"/>
      <c r="IT37" s="82"/>
      <c r="IU37" s="82"/>
    </row>
    <row r="38" spans="1:255" ht="12" customHeight="1" x14ac:dyDescent="0.25">
      <c r="A38" s="33"/>
      <c r="B38" s="72" t="s">
        <v>21</v>
      </c>
      <c r="C38" s="73"/>
      <c r="D38" s="73"/>
      <c r="E38" s="73"/>
      <c r="F38" s="74"/>
      <c r="G38" s="75">
        <f>SUM(G37:G37)</f>
        <v>0</v>
      </c>
    </row>
    <row r="39" spans="1:255" ht="12" customHeight="1" x14ac:dyDescent="0.25">
      <c r="A39" s="33"/>
      <c r="B39" s="13"/>
      <c r="C39" s="14"/>
      <c r="D39" s="14"/>
      <c r="E39" s="14"/>
      <c r="F39" s="15"/>
      <c r="G39" s="15"/>
    </row>
    <row r="40" spans="1:255" ht="12" customHeight="1" x14ac:dyDescent="0.25">
      <c r="A40" s="5"/>
      <c r="B40" s="93" t="s">
        <v>22</v>
      </c>
      <c r="C40" s="94"/>
      <c r="D40" s="95"/>
      <c r="E40" s="95"/>
      <c r="F40" s="96"/>
      <c r="G40" s="97"/>
    </row>
    <row r="41" spans="1:255" ht="24" customHeight="1" x14ac:dyDescent="0.25">
      <c r="A41" s="5"/>
      <c r="B41" s="98" t="s">
        <v>23</v>
      </c>
      <c r="C41" s="99" t="s">
        <v>24</v>
      </c>
      <c r="D41" s="99" t="s">
        <v>25</v>
      </c>
      <c r="E41" s="98" t="s">
        <v>13</v>
      </c>
      <c r="F41" s="99" t="s">
        <v>14</v>
      </c>
      <c r="G41" s="98" t="s">
        <v>15</v>
      </c>
    </row>
    <row r="42" spans="1:255" s="135" customFormat="1" ht="25.5" x14ac:dyDescent="0.25">
      <c r="A42" s="129"/>
      <c r="B42" s="137" t="s">
        <v>78</v>
      </c>
      <c r="C42" s="131"/>
      <c r="D42" s="131"/>
      <c r="E42" s="131"/>
      <c r="F42" s="132"/>
      <c r="G42" s="133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134"/>
      <c r="DZ42" s="134"/>
      <c r="EA42" s="134"/>
      <c r="EB42" s="134"/>
      <c r="EC42" s="134"/>
      <c r="ED42" s="134"/>
      <c r="EE42" s="134"/>
      <c r="EF42" s="134"/>
      <c r="EG42" s="134"/>
      <c r="EH42" s="134"/>
      <c r="EI42" s="134"/>
      <c r="EJ42" s="134"/>
      <c r="EK42" s="134"/>
      <c r="EL42" s="134"/>
      <c r="EM42" s="134"/>
      <c r="EN42" s="134"/>
      <c r="EO42" s="134"/>
      <c r="EP42" s="134"/>
      <c r="EQ42" s="134"/>
      <c r="ER42" s="134"/>
      <c r="ES42" s="134"/>
      <c r="ET42" s="134"/>
      <c r="EU42" s="134"/>
      <c r="EV42" s="134"/>
      <c r="EW42" s="134"/>
      <c r="EX42" s="134"/>
      <c r="EY42" s="134"/>
      <c r="EZ42" s="134"/>
      <c r="FA42" s="134"/>
      <c r="FB42" s="134"/>
      <c r="FC42" s="134"/>
      <c r="FD42" s="134"/>
      <c r="FE42" s="134"/>
      <c r="FF42" s="134"/>
      <c r="FG42" s="134"/>
      <c r="FH42" s="134"/>
      <c r="FI42" s="134"/>
      <c r="FJ42" s="134"/>
      <c r="FK42" s="134"/>
      <c r="FL42" s="134"/>
      <c r="FM42" s="134"/>
      <c r="FN42" s="134"/>
      <c r="FO42" s="134"/>
      <c r="FP42" s="134"/>
      <c r="FQ42" s="134"/>
      <c r="FR42" s="134"/>
      <c r="FS42" s="134"/>
      <c r="FT42" s="134"/>
      <c r="FU42" s="134"/>
      <c r="FV42" s="134"/>
      <c r="FW42" s="134"/>
      <c r="FX42" s="134"/>
      <c r="FY42" s="134"/>
      <c r="FZ42" s="134"/>
      <c r="GA42" s="134"/>
      <c r="GB42" s="134"/>
      <c r="GC42" s="134"/>
      <c r="GD42" s="134"/>
      <c r="GE42" s="134"/>
      <c r="GF42" s="134"/>
      <c r="GG42" s="134"/>
      <c r="GH42" s="134"/>
      <c r="GI42" s="134"/>
      <c r="GJ42" s="134"/>
      <c r="GK42" s="134"/>
      <c r="GL42" s="134"/>
      <c r="GM42" s="134"/>
      <c r="GN42" s="134"/>
      <c r="GO42" s="134"/>
      <c r="GP42" s="134"/>
      <c r="GQ42" s="134"/>
      <c r="GR42" s="134"/>
      <c r="GS42" s="134"/>
      <c r="GT42" s="134"/>
      <c r="GU42" s="134"/>
      <c r="GV42" s="134"/>
      <c r="GW42" s="134"/>
      <c r="GX42" s="134"/>
      <c r="GY42" s="134"/>
      <c r="GZ42" s="134"/>
      <c r="HA42" s="134"/>
      <c r="HB42" s="134"/>
      <c r="HC42" s="134"/>
      <c r="HD42" s="134"/>
      <c r="HE42" s="134"/>
      <c r="HF42" s="134"/>
      <c r="HG42" s="134"/>
      <c r="HH42" s="134"/>
      <c r="HI42" s="134"/>
      <c r="HJ42" s="134"/>
      <c r="HK42" s="134"/>
      <c r="HL42" s="134"/>
      <c r="HM42" s="134"/>
      <c r="HN42" s="134"/>
      <c r="HO42" s="134"/>
      <c r="HP42" s="134"/>
      <c r="HQ42" s="134"/>
      <c r="HR42" s="134"/>
      <c r="HS42" s="134"/>
      <c r="HT42" s="134"/>
      <c r="HU42" s="134"/>
      <c r="HV42" s="134"/>
      <c r="HW42" s="134"/>
      <c r="HX42" s="134"/>
      <c r="HY42" s="134"/>
      <c r="HZ42" s="134"/>
      <c r="IA42" s="134"/>
      <c r="IB42" s="134"/>
      <c r="IC42" s="134"/>
      <c r="ID42" s="134"/>
      <c r="IE42" s="134"/>
      <c r="IF42" s="134"/>
      <c r="IG42" s="134"/>
      <c r="IH42" s="134"/>
      <c r="II42" s="134"/>
      <c r="IJ42" s="134"/>
      <c r="IK42" s="134"/>
      <c r="IL42" s="134"/>
      <c r="IM42" s="134"/>
      <c r="IN42" s="134"/>
      <c r="IO42" s="134"/>
      <c r="IP42" s="134"/>
      <c r="IQ42" s="134"/>
      <c r="IR42" s="134"/>
      <c r="IS42" s="134"/>
      <c r="IT42" s="134"/>
      <c r="IU42" s="134"/>
    </row>
    <row r="43" spans="1:255" s="135" customFormat="1" ht="12" customHeight="1" x14ac:dyDescent="0.25">
      <c r="A43" s="129"/>
      <c r="B43" s="130" t="s">
        <v>79</v>
      </c>
      <c r="C43" s="131" t="s">
        <v>26</v>
      </c>
      <c r="D43" s="131">
        <v>500</v>
      </c>
      <c r="E43" s="131" t="s">
        <v>80</v>
      </c>
      <c r="F43" s="132">
        <v>810</v>
      </c>
      <c r="G43" s="133">
        <f>+D43*F43</f>
        <v>405000</v>
      </c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4"/>
      <c r="CG43" s="134"/>
      <c r="CH43" s="134"/>
      <c r="CI43" s="134"/>
      <c r="CJ43" s="134"/>
      <c r="CK43" s="134"/>
      <c r="CL43" s="134"/>
      <c r="CM43" s="134"/>
      <c r="CN43" s="134"/>
      <c r="CO43" s="134"/>
      <c r="CP43" s="134"/>
      <c r="CQ43" s="134"/>
      <c r="CR43" s="134"/>
      <c r="CS43" s="134"/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4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34"/>
      <c r="DQ43" s="134"/>
      <c r="DR43" s="134"/>
      <c r="DS43" s="134"/>
      <c r="DT43" s="134"/>
      <c r="DU43" s="134"/>
      <c r="DV43" s="134"/>
      <c r="DW43" s="134"/>
      <c r="DX43" s="134"/>
      <c r="DY43" s="134"/>
      <c r="DZ43" s="134"/>
      <c r="EA43" s="134"/>
      <c r="EB43" s="134"/>
      <c r="EC43" s="134"/>
      <c r="ED43" s="134"/>
      <c r="EE43" s="134"/>
      <c r="EF43" s="134"/>
      <c r="EG43" s="134"/>
      <c r="EH43" s="134"/>
      <c r="EI43" s="134"/>
      <c r="EJ43" s="134"/>
      <c r="EK43" s="134"/>
      <c r="EL43" s="134"/>
      <c r="EM43" s="134"/>
      <c r="EN43" s="134"/>
      <c r="EO43" s="134"/>
      <c r="EP43" s="134"/>
      <c r="EQ43" s="134"/>
      <c r="ER43" s="134"/>
      <c r="ES43" s="134"/>
      <c r="ET43" s="134"/>
      <c r="EU43" s="134"/>
      <c r="EV43" s="134"/>
      <c r="EW43" s="134"/>
      <c r="EX43" s="134"/>
      <c r="EY43" s="134"/>
      <c r="EZ43" s="134"/>
      <c r="FA43" s="134"/>
      <c r="FB43" s="134"/>
      <c r="FC43" s="134"/>
      <c r="FD43" s="134"/>
      <c r="FE43" s="134"/>
      <c r="FF43" s="134"/>
      <c r="FG43" s="134"/>
      <c r="FH43" s="134"/>
      <c r="FI43" s="134"/>
      <c r="FJ43" s="134"/>
      <c r="FK43" s="134"/>
      <c r="FL43" s="134"/>
      <c r="FM43" s="134"/>
      <c r="FN43" s="134"/>
      <c r="FO43" s="134"/>
      <c r="FP43" s="134"/>
      <c r="FQ43" s="134"/>
      <c r="FR43" s="134"/>
      <c r="FS43" s="134"/>
      <c r="FT43" s="134"/>
      <c r="FU43" s="134"/>
      <c r="FV43" s="134"/>
      <c r="FW43" s="134"/>
      <c r="FX43" s="134"/>
      <c r="FY43" s="134"/>
      <c r="FZ43" s="134"/>
      <c r="GA43" s="134"/>
      <c r="GB43" s="134"/>
      <c r="GC43" s="134"/>
      <c r="GD43" s="134"/>
      <c r="GE43" s="134"/>
      <c r="GF43" s="134"/>
      <c r="GG43" s="134"/>
      <c r="GH43" s="134"/>
      <c r="GI43" s="134"/>
      <c r="GJ43" s="134"/>
      <c r="GK43" s="134"/>
      <c r="GL43" s="134"/>
      <c r="GM43" s="134"/>
      <c r="GN43" s="134"/>
      <c r="GO43" s="134"/>
      <c r="GP43" s="134"/>
      <c r="GQ43" s="134"/>
      <c r="GR43" s="134"/>
      <c r="GS43" s="134"/>
      <c r="GT43" s="134"/>
      <c r="GU43" s="134"/>
      <c r="GV43" s="134"/>
      <c r="GW43" s="134"/>
      <c r="GX43" s="134"/>
      <c r="GY43" s="134"/>
      <c r="GZ43" s="134"/>
      <c r="HA43" s="134"/>
      <c r="HB43" s="134"/>
      <c r="HC43" s="134"/>
      <c r="HD43" s="134"/>
      <c r="HE43" s="134"/>
      <c r="HF43" s="134"/>
      <c r="HG43" s="134"/>
      <c r="HH43" s="134"/>
      <c r="HI43" s="134"/>
      <c r="HJ43" s="134"/>
      <c r="HK43" s="134"/>
      <c r="HL43" s="134"/>
      <c r="HM43" s="134"/>
      <c r="HN43" s="134"/>
      <c r="HO43" s="134"/>
      <c r="HP43" s="134"/>
      <c r="HQ43" s="134"/>
      <c r="HR43" s="134"/>
      <c r="HS43" s="134"/>
      <c r="HT43" s="134"/>
      <c r="HU43" s="134"/>
      <c r="HV43" s="134"/>
      <c r="HW43" s="134"/>
      <c r="HX43" s="134"/>
      <c r="HY43" s="134"/>
      <c r="HZ43" s="134"/>
      <c r="IA43" s="134"/>
      <c r="IB43" s="134"/>
      <c r="IC43" s="134"/>
      <c r="ID43" s="134"/>
      <c r="IE43" s="134"/>
      <c r="IF43" s="134"/>
      <c r="IG43" s="134"/>
      <c r="IH43" s="134"/>
      <c r="II43" s="134"/>
      <c r="IJ43" s="134"/>
      <c r="IK43" s="134"/>
      <c r="IL43" s="134"/>
      <c r="IM43" s="134"/>
      <c r="IN43" s="134"/>
      <c r="IO43" s="134"/>
      <c r="IP43" s="134"/>
      <c r="IQ43" s="134"/>
      <c r="IR43" s="134"/>
      <c r="IS43" s="134"/>
      <c r="IT43" s="134"/>
      <c r="IU43" s="134"/>
    </row>
    <row r="44" spans="1:255" s="135" customFormat="1" ht="12" customHeight="1" x14ac:dyDescent="0.25">
      <c r="A44" s="129"/>
      <c r="B44" s="130" t="s">
        <v>81</v>
      </c>
      <c r="C44" s="131" t="s">
        <v>26</v>
      </c>
      <c r="D44" s="131">
        <v>12</v>
      </c>
      <c r="E44" s="131" t="s">
        <v>82</v>
      </c>
      <c r="F44" s="132">
        <v>2500</v>
      </c>
      <c r="G44" s="133">
        <f>+D44*F44</f>
        <v>30000</v>
      </c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  <c r="DB44" s="134"/>
      <c r="DC44" s="134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4"/>
      <c r="DR44" s="134"/>
      <c r="DS44" s="134"/>
      <c r="DT44" s="134"/>
      <c r="DU44" s="134"/>
      <c r="DV44" s="134"/>
      <c r="DW44" s="134"/>
      <c r="DX44" s="134"/>
      <c r="DY44" s="134"/>
      <c r="DZ44" s="134"/>
      <c r="EA44" s="134"/>
      <c r="EB44" s="134"/>
      <c r="EC44" s="134"/>
      <c r="ED44" s="134"/>
      <c r="EE44" s="134"/>
      <c r="EF44" s="134"/>
      <c r="EG44" s="134"/>
      <c r="EH44" s="134"/>
      <c r="EI44" s="134"/>
      <c r="EJ44" s="134"/>
      <c r="EK44" s="134"/>
      <c r="EL44" s="134"/>
      <c r="EM44" s="134"/>
      <c r="EN44" s="134"/>
      <c r="EO44" s="134"/>
      <c r="EP44" s="134"/>
      <c r="EQ44" s="134"/>
      <c r="ER44" s="134"/>
      <c r="ES44" s="134"/>
      <c r="ET44" s="134"/>
      <c r="EU44" s="134"/>
      <c r="EV44" s="134"/>
      <c r="EW44" s="134"/>
      <c r="EX44" s="134"/>
      <c r="EY44" s="134"/>
      <c r="EZ44" s="134"/>
      <c r="FA44" s="134"/>
      <c r="FB44" s="134"/>
      <c r="FC44" s="134"/>
      <c r="FD44" s="134"/>
      <c r="FE44" s="134"/>
      <c r="FF44" s="134"/>
      <c r="FG44" s="134"/>
      <c r="FH44" s="134"/>
      <c r="FI44" s="134"/>
      <c r="FJ44" s="134"/>
      <c r="FK44" s="134"/>
      <c r="FL44" s="134"/>
      <c r="FM44" s="134"/>
      <c r="FN44" s="134"/>
      <c r="FO44" s="134"/>
      <c r="FP44" s="134"/>
      <c r="FQ44" s="134"/>
      <c r="FR44" s="134"/>
      <c r="FS44" s="134"/>
      <c r="FT44" s="134"/>
      <c r="FU44" s="134"/>
      <c r="FV44" s="134"/>
      <c r="FW44" s="134"/>
      <c r="FX44" s="134"/>
      <c r="FY44" s="134"/>
      <c r="FZ44" s="134"/>
      <c r="GA44" s="134"/>
      <c r="GB44" s="134"/>
      <c r="GC44" s="134"/>
      <c r="GD44" s="134"/>
      <c r="GE44" s="134"/>
      <c r="GF44" s="134"/>
      <c r="GG44" s="134"/>
      <c r="GH44" s="134"/>
      <c r="GI44" s="134"/>
      <c r="GJ44" s="134"/>
      <c r="GK44" s="134"/>
      <c r="GL44" s="134"/>
      <c r="GM44" s="134"/>
      <c r="GN44" s="134"/>
      <c r="GO44" s="134"/>
      <c r="GP44" s="134"/>
      <c r="GQ44" s="134"/>
      <c r="GR44" s="134"/>
      <c r="GS44" s="134"/>
      <c r="GT44" s="134"/>
      <c r="GU44" s="134"/>
      <c r="GV44" s="134"/>
      <c r="GW44" s="134"/>
      <c r="GX44" s="134"/>
      <c r="GY44" s="134"/>
      <c r="GZ44" s="134"/>
      <c r="HA44" s="134"/>
      <c r="HB44" s="134"/>
      <c r="HC44" s="134"/>
      <c r="HD44" s="134"/>
      <c r="HE44" s="134"/>
      <c r="HF44" s="134"/>
      <c r="HG44" s="134"/>
      <c r="HH44" s="134"/>
      <c r="HI44" s="134"/>
      <c r="HJ44" s="134"/>
      <c r="HK44" s="134"/>
      <c r="HL44" s="134"/>
      <c r="HM44" s="134"/>
      <c r="HN44" s="134"/>
      <c r="HO44" s="134"/>
      <c r="HP44" s="134"/>
      <c r="HQ44" s="134"/>
      <c r="HR44" s="134"/>
      <c r="HS44" s="134"/>
      <c r="HT44" s="134"/>
      <c r="HU44" s="134"/>
      <c r="HV44" s="134"/>
      <c r="HW44" s="134"/>
      <c r="HX44" s="134"/>
      <c r="HY44" s="134"/>
      <c r="HZ44" s="134"/>
      <c r="IA44" s="134"/>
      <c r="IB44" s="134"/>
      <c r="IC44" s="134"/>
      <c r="ID44" s="134"/>
      <c r="IE44" s="134"/>
      <c r="IF44" s="134"/>
      <c r="IG44" s="134"/>
      <c r="IH44" s="134"/>
      <c r="II44" s="134"/>
      <c r="IJ44" s="134"/>
      <c r="IK44" s="134"/>
      <c r="IL44" s="134"/>
      <c r="IM44" s="134"/>
      <c r="IN44" s="134"/>
      <c r="IO44" s="134"/>
      <c r="IP44" s="134"/>
      <c r="IQ44" s="134"/>
      <c r="IR44" s="134"/>
      <c r="IS44" s="134"/>
      <c r="IT44" s="134"/>
      <c r="IU44" s="134"/>
    </row>
    <row r="45" spans="1:255" s="135" customFormat="1" ht="12" customHeight="1" x14ac:dyDescent="0.25">
      <c r="A45" s="129"/>
      <c r="B45" s="130" t="s">
        <v>83</v>
      </c>
      <c r="C45" s="131" t="s">
        <v>84</v>
      </c>
      <c r="D45" s="131">
        <v>4</v>
      </c>
      <c r="E45" s="131" t="s">
        <v>85</v>
      </c>
      <c r="F45" s="132">
        <v>19040</v>
      </c>
      <c r="G45" s="133">
        <f>+D45*F45</f>
        <v>76160</v>
      </c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134"/>
      <c r="BN45" s="134"/>
      <c r="BO45" s="134"/>
      <c r="BP45" s="134"/>
      <c r="BQ45" s="134"/>
      <c r="BR45" s="134"/>
      <c r="BS45" s="134"/>
      <c r="BT45" s="134"/>
      <c r="BU45" s="134"/>
      <c r="BV45" s="134"/>
      <c r="BW45" s="134"/>
      <c r="BX45" s="134"/>
      <c r="BY45" s="134"/>
      <c r="BZ45" s="134"/>
      <c r="CA45" s="134"/>
      <c r="CB45" s="134"/>
      <c r="CC45" s="134"/>
      <c r="CD45" s="134"/>
      <c r="CE45" s="134"/>
      <c r="CF45" s="134"/>
      <c r="CG45" s="134"/>
      <c r="CH45" s="134"/>
      <c r="CI45" s="134"/>
      <c r="CJ45" s="134"/>
      <c r="CK45" s="134"/>
      <c r="CL45" s="134"/>
      <c r="CM45" s="134"/>
      <c r="CN45" s="134"/>
      <c r="CO45" s="134"/>
      <c r="CP45" s="134"/>
      <c r="CQ45" s="134"/>
      <c r="CR45" s="134"/>
      <c r="CS45" s="134"/>
      <c r="CT45" s="134"/>
      <c r="CU45" s="134"/>
      <c r="CV45" s="134"/>
      <c r="CW45" s="134"/>
      <c r="CX45" s="134"/>
      <c r="CY45" s="134"/>
      <c r="CZ45" s="134"/>
      <c r="DA45" s="134"/>
      <c r="DB45" s="134"/>
      <c r="DC45" s="134"/>
      <c r="DD45" s="134"/>
      <c r="DE45" s="134"/>
      <c r="DF45" s="134"/>
      <c r="DG45" s="134"/>
      <c r="DH45" s="134"/>
      <c r="DI45" s="134"/>
      <c r="DJ45" s="134"/>
      <c r="DK45" s="134"/>
      <c r="DL45" s="134"/>
      <c r="DM45" s="134"/>
      <c r="DN45" s="134"/>
      <c r="DO45" s="134"/>
      <c r="DP45" s="134"/>
      <c r="DQ45" s="134"/>
      <c r="DR45" s="134"/>
      <c r="DS45" s="134"/>
      <c r="DT45" s="134"/>
      <c r="DU45" s="134"/>
      <c r="DV45" s="134"/>
      <c r="DW45" s="134"/>
      <c r="DX45" s="134"/>
      <c r="DY45" s="134"/>
      <c r="DZ45" s="134"/>
      <c r="EA45" s="134"/>
      <c r="EB45" s="134"/>
      <c r="EC45" s="134"/>
      <c r="ED45" s="134"/>
      <c r="EE45" s="134"/>
      <c r="EF45" s="134"/>
      <c r="EG45" s="134"/>
      <c r="EH45" s="134"/>
      <c r="EI45" s="134"/>
      <c r="EJ45" s="134"/>
      <c r="EK45" s="134"/>
      <c r="EL45" s="134"/>
      <c r="EM45" s="134"/>
      <c r="EN45" s="134"/>
      <c r="EO45" s="134"/>
      <c r="EP45" s="134"/>
      <c r="EQ45" s="134"/>
      <c r="ER45" s="134"/>
      <c r="ES45" s="134"/>
      <c r="ET45" s="134"/>
      <c r="EU45" s="134"/>
      <c r="EV45" s="134"/>
      <c r="EW45" s="134"/>
      <c r="EX45" s="134"/>
      <c r="EY45" s="134"/>
      <c r="EZ45" s="134"/>
      <c r="FA45" s="134"/>
      <c r="FB45" s="134"/>
      <c r="FC45" s="134"/>
      <c r="FD45" s="134"/>
      <c r="FE45" s="134"/>
      <c r="FF45" s="134"/>
      <c r="FG45" s="134"/>
      <c r="FH45" s="134"/>
      <c r="FI45" s="134"/>
      <c r="FJ45" s="134"/>
      <c r="FK45" s="134"/>
      <c r="FL45" s="134"/>
      <c r="FM45" s="134"/>
      <c r="FN45" s="134"/>
      <c r="FO45" s="134"/>
      <c r="FP45" s="134"/>
      <c r="FQ45" s="134"/>
      <c r="FR45" s="134"/>
      <c r="FS45" s="134"/>
      <c r="FT45" s="134"/>
      <c r="FU45" s="134"/>
      <c r="FV45" s="134"/>
      <c r="FW45" s="134"/>
      <c r="FX45" s="134"/>
      <c r="FY45" s="134"/>
      <c r="FZ45" s="134"/>
      <c r="GA45" s="134"/>
      <c r="GB45" s="134"/>
      <c r="GC45" s="134"/>
      <c r="GD45" s="134"/>
      <c r="GE45" s="134"/>
      <c r="GF45" s="134"/>
      <c r="GG45" s="134"/>
      <c r="GH45" s="134"/>
      <c r="GI45" s="134"/>
      <c r="GJ45" s="134"/>
      <c r="GK45" s="134"/>
      <c r="GL45" s="134"/>
      <c r="GM45" s="134"/>
      <c r="GN45" s="134"/>
      <c r="GO45" s="134"/>
      <c r="GP45" s="134"/>
      <c r="GQ45" s="134"/>
      <c r="GR45" s="134"/>
      <c r="GS45" s="134"/>
      <c r="GT45" s="134"/>
      <c r="GU45" s="134"/>
      <c r="GV45" s="134"/>
      <c r="GW45" s="134"/>
      <c r="GX45" s="134"/>
      <c r="GY45" s="134"/>
      <c r="GZ45" s="134"/>
      <c r="HA45" s="134"/>
      <c r="HB45" s="134"/>
      <c r="HC45" s="134"/>
      <c r="HD45" s="134"/>
      <c r="HE45" s="134"/>
      <c r="HF45" s="134"/>
      <c r="HG45" s="134"/>
      <c r="HH45" s="134"/>
      <c r="HI45" s="134"/>
      <c r="HJ45" s="134"/>
      <c r="HK45" s="134"/>
      <c r="HL45" s="134"/>
      <c r="HM45" s="134"/>
      <c r="HN45" s="134"/>
      <c r="HO45" s="134"/>
      <c r="HP45" s="134"/>
      <c r="HQ45" s="134"/>
      <c r="HR45" s="134"/>
      <c r="HS45" s="134"/>
      <c r="HT45" s="134"/>
      <c r="HU45" s="134"/>
      <c r="HV45" s="134"/>
      <c r="HW45" s="134"/>
      <c r="HX45" s="134"/>
      <c r="HY45" s="134"/>
      <c r="HZ45" s="134"/>
      <c r="IA45" s="134"/>
      <c r="IB45" s="134"/>
      <c r="IC45" s="134"/>
      <c r="ID45" s="134"/>
      <c r="IE45" s="134"/>
      <c r="IF45" s="134"/>
      <c r="IG45" s="134"/>
      <c r="IH45" s="134"/>
      <c r="II45" s="134"/>
      <c r="IJ45" s="134"/>
      <c r="IK45" s="134"/>
      <c r="IL45" s="134"/>
      <c r="IM45" s="134"/>
      <c r="IN45" s="134"/>
      <c r="IO45" s="134"/>
      <c r="IP45" s="134"/>
      <c r="IQ45" s="134"/>
      <c r="IR45" s="134"/>
      <c r="IS45" s="134"/>
      <c r="IT45" s="134"/>
      <c r="IU45" s="134"/>
    </row>
    <row r="46" spans="1:255" s="135" customFormat="1" ht="12" customHeight="1" x14ac:dyDescent="0.25">
      <c r="A46" s="129"/>
      <c r="B46" s="130" t="s">
        <v>86</v>
      </c>
      <c r="C46" s="131" t="s">
        <v>87</v>
      </c>
      <c r="D46" s="131">
        <v>200</v>
      </c>
      <c r="E46" s="131" t="s">
        <v>88</v>
      </c>
      <c r="F46" s="132">
        <v>1105</v>
      </c>
      <c r="G46" s="133">
        <f>+D46*F46</f>
        <v>221000</v>
      </c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4"/>
      <c r="BQ46" s="134"/>
      <c r="BR46" s="134"/>
      <c r="BS46" s="134"/>
      <c r="BT46" s="134"/>
      <c r="BU46" s="134"/>
      <c r="BV46" s="134"/>
      <c r="BW46" s="134"/>
      <c r="BX46" s="134"/>
      <c r="BY46" s="134"/>
      <c r="BZ46" s="134"/>
      <c r="CA46" s="134"/>
      <c r="CB46" s="134"/>
      <c r="CC46" s="134"/>
      <c r="CD46" s="134"/>
      <c r="CE46" s="134"/>
      <c r="CF46" s="134"/>
      <c r="CG46" s="134"/>
      <c r="CH46" s="134"/>
      <c r="CI46" s="134"/>
      <c r="CJ46" s="134"/>
      <c r="CK46" s="134"/>
      <c r="CL46" s="134"/>
      <c r="CM46" s="134"/>
      <c r="CN46" s="134"/>
      <c r="CO46" s="134"/>
      <c r="CP46" s="134"/>
      <c r="CQ46" s="134"/>
      <c r="CR46" s="134"/>
      <c r="CS46" s="134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134"/>
      <c r="DF46" s="134"/>
      <c r="DG46" s="134"/>
      <c r="DH46" s="134"/>
      <c r="DI46" s="134"/>
      <c r="DJ46" s="134"/>
      <c r="DK46" s="134"/>
      <c r="DL46" s="134"/>
      <c r="DM46" s="134"/>
      <c r="DN46" s="134"/>
      <c r="DO46" s="134"/>
      <c r="DP46" s="134"/>
      <c r="DQ46" s="134"/>
      <c r="DR46" s="134"/>
      <c r="DS46" s="134"/>
      <c r="DT46" s="134"/>
      <c r="DU46" s="134"/>
      <c r="DV46" s="134"/>
      <c r="DW46" s="134"/>
      <c r="DX46" s="134"/>
      <c r="DY46" s="134"/>
      <c r="DZ46" s="134"/>
      <c r="EA46" s="134"/>
      <c r="EB46" s="134"/>
      <c r="EC46" s="134"/>
      <c r="ED46" s="134"/>
      <c r="EE46" s="134"/>
      <c r="EF46" s="134"/>
      <c r="EG46" s="134"/>
      <c r="EH46" s="134"/>
      <c r="EI46" s="134"/>
      <c r="EJ46" s="134"/>
      <c r="EK46" s="134"/>
      <c r="EL46" s="134"/>
      <c r="EM46" s="134"/>
      <c r="EN46" s="134"/>
      <c r="EO46" s="134"/>
      <c r="EP46" s="134"/>
      <c r="EQ46" s="134"/>
      <c r="ER46" s="134"/>
      <c r="ES46" s="134"/>
      <c r="ET46" s="134"/>
      <c r="EU46" s="134"/>
      <c r="EV46" s="134"/>
      <c r="EW46" s="134"/>
      <c r="EX46" s="134"/>
      <c r="EY46" s="134"/>
      <c r="EZ46" s="134"/>
      <c r="FA46" s="134"/>
      <c r="FB46" s="134"/>
      <c r="FC46" s="134"/>
      <c r="FD46" s="134"/>
      <c r="FE46" s="134"/>
      <c r="FF46" s="134"/>
      <c r="FG46" s="134"/>
      <c r="FH46" s="134"/>
      <c r="FI46" s="134"/>
      <c r="FJ46" s="134"/>
      <c r="FK46" s="134"/>
      <c r="FL46" s="134"/>
      <c r="FM46" s="134"/>
      <c r="FN46" s="134"/>
      <c r="FO46" s="134"/>
      <c r="FP46" s="134"/>
      <c r="FQ46" s="134"/>
      <c r="FR46" s="134"/>
      <c r="FS46" s="134"/>
      <c r="FT46" s="134"/>
      <c r="FU46" s="134"/>
      <c r="FV46" s="134"/>
      <c r="FW46" s="134"/>
      <c r="FX46" s="134"/>
      <c r="FY46" s="134"/>
      <c r="FZ46" s="134"/>
      <c r="GA46" s="134"/>
      <c r="GB46" s="134"/>
      <c r="GC46" s="134"/>
      <c r="GD46" s="134"/>
      <c r="GE46" s="134"/>
      <c r="GF46" s="134"/>
      <c r="GG46" s="134"/>
      <c r="GH46" s="134"/>
      <c r="GI46" s="134"/>
      <c r="GJ46" s="134"/>
      <c r="GK46" s="134"/>
      <c r="GL46" s="134"/>
      <c r="GM46" s="134"/>
      <c r="GN46" s="134"/>
      <c r="GO46" s="134"/>
      <c r="GP46" s="134"/>
      <c r="GQ46" s="134"/>
      <c r="GR46" s="134"/>
      <c r="GS46" s="134"/>
      <c r="GT46" s="134"/>
      <c r="GU46" s="134"/>
      <c r="GV46" s="134"/>
      <c r="GW46" s="134"/>
      <c r="GX46" s="134"/>
      <c r="GY46" s="134"/>
      <c r="GZ46" s="134"/>
      <c r="HA46" s="134"/>
      <c r="HB46" s="134"/>
      <c r="HC46" s="134"/>
      <c r="HD46" s="134"/>
      <c r="HE46" s="134"/>
      <c r="HF46" s="134"/>
      <c r="HG46" s="134"/>
      <c r="HH46" s="134"/>
      <c r="HI46" s="134"/>
      <c r="HJ46" s="134"/>
      <c r="HK46" s="134"/>
      <c r="HL46" s="134"/>
      <c r="HM46" s="134"/>
      <c r="HN46" s="134"/>
      <c r="HO46" s="134"/>
      <c r="HP46" s="134"/>
      <c r="HQ46" s="134"/>
      <c r="HR46" s="134"/>
      <c r="HS46" s="134"/>
      <c r="HT46" s="134"/>
      <c r="HU46" s="134"/>
      <c r="HV46" s="134"/>
      <c r="HW46" s="134"/>
      <c r="HX46" s="134"/>
      <c r="HY46" s="134"/>
      <c r="HZ46" s="134"/>
      <c r="IA46" s="134"/>
      <c r="IB46" s="134"/>
      <c r="IC46" s="134"/>
      <c r="ID46" s="134"/>
      <c r="IE46" s="134"/>
      <c r="IF46" s="134"/>
      <c r="IG46" s="134"/>
      <c r="IH46" s="134"/>
      <c r="II46" s="134"/>
      <c r="IJ46" s="134"/>
      <c r="IK46" s="134"/>
      <c r="IL46" s="134"/>
      <c r="IM46" s="134"/>
      <c r="IN46" s="134"/>
      <c r="IO46" s="134"/>
      <c r="IP46" s="134"/>
      <c r="IQ46" s="134"/>
      <c r="IR46" s="134"/>
      <c r="IS46" s="134"/>
      <c r="IT46" s="134"/>
      <c r="IU46" s="134"/>
    </row>
    <row r="47" spans="1:255" s="135" customFormat="1" ht="12" customHeight="1" x14ac:dyDescent="0.25">
      <c r="A47" s="129"/>
      <c r="B47" s="130" t="s">
        <v>89</v>
      </c>
      <c r="C47" s="131" t="s">
        <v>26</v>
      </c>
      <c r="D47" s="131">
        <v>2.5</v>
      </c>
      <c r="E47" s="131" t="s">
        <v>90</v>
      </c>
      <c r="F47" s="132">
        <v>4000</v>
      </c>
      <c r="G47" s="133">
        <f t="shared" ref="G47:G52" si="3">+D47*F47</f>
        <v>10000</v>
      </c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134"/>
      <c r="DC47" s="134"/>
      <c r="DD47" s="134"/>
      <c r="DE47" s="134"/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34"/>
      <c r="DQ47" s="134"/>
      <c r="DR47" s="134"/>
      <c r="DS47" s="134"/>
      <c r="DT47" s="134"/>
      <c r="DU47" s="134"/>
      <c r="DV47" s="134"/>
      <c r="DW47" s="134"/>
      <c r="DX47" s="134"/>
      <c r="DY47" s="134"/>
      <c r="DZ47" s="134"/>
      <c r="EA47" s="134"/>
      <c r="EB47" s="134"/>
      <c r="EC47" s="134"/>
      <c r="ED47" s="134"/>
      <c r="EE47" s="134"/>
      <c r="EF47" s="134"/>
      <c r="EG47" s="134"/>
      <c r="EH47" s="134"/>
      <c r="EI47" s="134"/>
      <c r="EJ47" s="134"/>
      <c r="EK47" s="134"/>
      <c r="EL47" s="134"/>
      <c r="EM47" s="134"/>
      <c r="EN47" s="134"/>
      <c r="EO47" s="134"/>
      <c r="EP47" s="134"/>
      <c r="EQ47" s="134"/>
      <c r="ER47" s="134"/>
      <c r="ES47" s="134"/>
      <c r="ET47" s="134"/>
      <c r="EU47" s="134"/>
      <c r="EV47" s="134"/>
      <c r="EW47" s="134"/>
      <c r="EX47" s="134"/>
      <c r="EY47" s="134"/>
      <c r="EZ47" s="134"/>
      <c r="FA47" s="134"/>
      <c r="FB47" s="134"/>
      <c r="FC47" s="134"/>
      <c r="FD47" s="134"/>
      <c r="FE47" s="134"/>
      <c r="FF47" s="134"/>
      <c r="FG47" s="134"/>
      <c r="FH47" s="134"/>
      <c r="FI47" s="134"/>
      <c r="FJ47" s="134"/>
      <c r="FK47" s="134"/>
      <c r="FL47" s="134"/>
      <c r="FM47" s="134"/>
      <c r="FN47" s="134"/>
      <c r="FO47" s="134"/>
      <c r="FP47" s="134"/>
      <c r="FQ47" s="134"/>
      <c r="FR47" s="134"/>
      <c r="FS47" s="134"/>
      <c r="FT47" s="134"/>
      <c r="FU47" s="134"/>
      <c r="FV47" s="134"/>
      <c r="FW47" s="134"/>
      <c r="FX47" s="134"/>
      <c r="FY47" s="134"/>
      <c r="FZ47" s="134"/>
      <c r="GA47" s="134"/>
      <c r="GB47" s="134"/>
      <c r="GC47" s="134"/>
      <c r="GD47" s="134"/>
      <c r="GE47" s="134"/>
      <c r="GF47" s="134"/>
      <c r="GG47" s="134"/>
      <c r="GH47" s="134"/>
      <c r="GI47" s="134"/>
      <c r="GJ47" s="134"/>
      <c r="GK47" s="134"/>
      <c r="GL47" s="134"/>
      <c r="GM47" s="134"/>
      <c r="GN47" s="134"/>
      <c r="GO47" s="134"/>
      <c r="GP47" s="134"/>
      <c r="GQ47" s="134"/>
      <c r="GR47" s="134"/>
      <c r="GS47" s="134"/>
      <c r="GT47" s="134"/>
      <c r="GU47" s="134"/>
      <c r="GV47" s="134"/>
      <c r="GW47" s="134"/>
      <c r="GX47" s="134"/>
      <c r="GY47" s="134"/>
      <c r="GZ47" s="134"/>
      <c r="HA47" s="134"/>
      <c r="HB47" s="134"/>
      <c r="HC47" s="134"/>
      <c r="HD47" s="134"/>
      <c r="HE47" s="134"/>
      <c r="HF47" s="134"/>
      <c r="HG47" s="134"/>
      <c r="HH47" s="134"/>
      <c r="HI47" s="134"/>
      <c r="HJ47" s="134"/>
      <c r="HK47" s="134"/>
      <c r="HL47" s="134"/>
      <c r="HM47" s="134"/>
      <c r="HN47" s="134"/>
      <c r="HO47" s="134"/>
      <c r="HP47" s="134"/>
      <c r="HQ47" s="134"/>
      <c r="HR47" s="134"/>
      <c r="HS47" s="134"/>
      <c r="HT47" s="134"/>
      <c r="HU47" s="134"/>
      <c r="HV47" s="134"/>
      <c r="HW47" s="134"/>
      <c r="HX47" s="134"/>
      <c r="HY47" s="134"/>
      <c r="HZ47" s="134"/>
      <c r="IA47" s="134"/>
      <c r="IB47" s="134"/>
      <c r="IC47" s="134"/>
      <c r="ID47" s="134"/>
      <c r="IE47" s="134"/>
      <c r="IF47" s="134"/>
      <c r="IG47" s="134"/>
      <c r="IH47" s="134"/>
      <c r="II47" s="134"/>
      <c r="IJ47" s="134"/>
      <c r="IK47" s="134"/>
      <c r="IL47" s="134"/>
      <c r="IM47" s="134"/>
      <c r="IN47" s="134"/>
      <c r="IO47" s="134"/>
      <c r="IP47" s="134"/>
      <c r="IQ47" s="134"/>
      <c r="IR47" s="134"/>
      <c r="IS47" s="134"/>
      <c r="IT47" s="134"/>
      <c r="IU47" s="134"/>
    </row>
    <row r="48" spans="1:255" s="135" customFormat="1" ht="12" customHeight="1" x14ac:dyDescent="0.25">
      <c r="A48" s="129"/>
      <c r="B48" s="130" t="s">
        <v>91</v>
      </c>
      <c r="C48" s="131" t="s">
        <v>92</v>
      </c>
      <c r="D48" s="131">
        <v>2</v>
      </c>
      <c r="E48" s="131" t="s">
        <v>93</v>
      </c>
      <c r="F48" s="132">
        <v>12000</v>
      </c>
      <c r="G48" s="133">
        <f t="shared" si="3"/>
        <v>24000</v>
      </c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  <c r="CT48" s="134"/>
      <c r="CU48" s="134"/>
      <c r="CV48" s="134"/>
      <c r="CW48" s="134"/>
      <c r="CX48" s="134"/>
      <c r="CY48" s="134"/>
      <c r="CZ48" s="134"/>
      <c r="DA48" s="134"/>
      <c r="DB48" s="134"/>
      <c r="DC48" s="134"/>
      <c r="DD48" s="134"/>
      <c r="DE48" s="134"/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4"/>
      <c r="DS48" s="134"/>
      <c r="DT48" s="134"/>
      <c r="DU48" s="134"/>
      <c r="DV48" s="134"/>
      <c r="DW48" s="134"/>
      <c r="DX48" s="134"/>
      <c r="DY48" s="134"/>
      <c r="DZ48" s="134"/>
      <c r="EA48" s="134"/>
      <c r="EB48" s="134"/>
      <c r="EC48" s="134"/>
      <c r="ED48" s="134"/>
      <c r="EE48" s="134"/>
      <c r="EF48" s="134"/>
      <c r="EG48" s="134"/>
      <c r="EH48" s="134"/>
      <c r="EI48" s="134"/>
      <c r="EJ48" s="134"/>
      <c r="EK48" s="134"/>
      <c r="EL48" s="134"/>
      <c r="EM48" s="134"/>
      <c r="EN48" s="134"/>
      <c r="EO48" s="134"/>
      <c r="EP48" s="134"/>
      <c r="EQ48" s="134"/>
      <c r="ER48" s="134"/>
      <c r="ES48" s="134"/>
      <c r="ET48" s="134"/>
      <c r="EU48" s="134"/>
      <c r="EV48" s="134"/>
      <c r="EW48" s="134"/>
      <c r="EX48" s="134"/>
      <c r="EY48" s="134"/>
      <c r="EZ48" s="134"/>
      <c r="FA48" s="134"/>
      <c r="FB48" s="134"/>
      <c r="FC48" s="134"/>
      <c r="FD48" s="134"/>
      <c r="FE48" s="134"/>
      <c r="FF48" s="134"/>
      <c r="FG48" s="134"/>
      <c r="FH48" s="134"/>
      <c r="FI48" s="134"/>
      <c r="FJ48" s="134"/>
      <c r="FK48" s="134"/>
      <c r="FL48" s="134"/>
      <c r="FM48" s="134"/>
      <c r="FN48" s="134"/>
      <c r="FO48" s="134"/>
      <c r="FP48" s="134"/>
      <c r="FQ48" s="134"/>
      <c r="FR48" s="134"/>
      <c r="FS48" s="134"/>
      <c r="FT48" s="134"/>
      <c r="FU48" s="134"/>
      <c r="FV48" s="134"/>
      <c r="FW48" s="134"/>
      <c r="FX48" s="134"/>
      <c r="FY48" s="134"/>
      <c r="FZ48" s="134"/>
      <c r="GA48" s="134"/>
      <c r="GB48" s="134"/>
      <c r="GC48" s="134"/>
      <c r="GD48" s="134"/>
      <c r="GE48" s="134"/>
      <c r="GF48" s="134"/>
      <c r="GG48" s="134"/>
      <c r="GH48" s="134"/>
      <c r="GI48" s="134"/>
      <c r="GJ48" s="134"/>
      <c r="GK48" s="134"/>
      <c r="GL48" s="134"/>
      <c r="GM48" s="134"/>
      <c r="GN48" s="134"/>
      <c r="GO48" s="134"/>
      <c r="GP48" s="134"/>
      <c r="GQ48" s="134"/>
      <c r="GR48" s="134"/>
      <c r="GS48" s="134"/>
      <c r="GT48" s="134"/>
      <c r="GU48" s="134"/>
      <c r="GV48" s="134"/>
      <c r="GW48" s="134"/>
      <c r="GX48" s="134"/>
      <c r="GY48" s="134"/>
      <c r="GZ48" s="134"/>
      <c r="HA48" s="134"/>
      <c r="HB48" s="134"/>
      <c r="HC48" s="134"/>
      <c r="HD48" s="134"/>
      <c r="HE48" s="134"/>
      <c r="HF48" s="134"/>
      <c r="HG48" s="134"/>
      <c r="HH48" s="134"/>
      <c r="HI48" s="134"/>
      <c r="HJ48" s="134"/>
      <c r="HK48" s="134"/>
      <c r="HL48" s="134"/>
      <c r="HM48" s="134"/>
      <c r="HN48" s="134"/>
      <c r="HO48" s="134"/>
      <c r="HP48" s="134"/>
      <c r="HQ48" s="134"/>
      <c r="HR48" s="134"/>
      <c r="HS48" s="134"/>
      <c r="HT48" s="134"/>
      <c r="HU48" s="134"/>
      <c r="HV48" s="134"/>
      <c r="HW48" s="134"/>
      <c r="HX48" s="134"/>
      <c r="HY48" s="134"/>
      <c r="HZ48" s="134"/>
      <c r="IA48" s="134"/>
      <c r="IB48" s="134"/>
      <c r="IC48" s="134"/>
      <c r="ID48" s="134"/>
      <c r="IE48" s="134"/>
      <c r="IF48" s="134"/>
      <c r="IG48" s="134"/>
      <c r="IH48" s="134"/>
      <c r="II48" s="134"/>
      <c r="IJ48" s="134"/>
      <c r="IK48" s="134"/>
      <c r="IL48" s="134"/>
      <c r="IM48" s="134"/>
      <c r="IN48" s="134"/>
      <c r="IO48" s="134"/>
      <c r="IP48" s="134"/>
      <c r="IQ48" s="134"/>
      <c r="IR48" s="134"/>
      <c r="IS48" s="134"/>
      <c r="IT48" s="134"/>
      <c r="IU48" s="134"/>
    </row>
    <row r="49" spans="1:255" s="135" customFormat="1" ht="12" customHeight="1" x14ac:dyDescent="0.25">
      <c r="A49" s="129"/>
      <c r="B49" s="136" t="s">
        <v>22</v>
      </c>
      <c r="C49" s="131"/>
      <c r="D49" s="131"/>
      <c r="E49" s="131"/>
      <c r="F49" s="132"/>
      <c r="G49" s="133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  <c r="BV49" s="134"/>
      <c r="BW49" s="134"/>
      <c r="BX49" s="134"/>
      <c r="BY49" s="134"/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34"/>
      <c r="CR49" s="134"/>
      <c r="CS49" s="134"/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134"/>
      <c r="DF49" s="134"/>
      <c r="DG49" s="134"/>
      <c r="DH49" s="134"/>
      <c r="DI49" s="134"/>
      <c r="DJ49" s="134"/>
      <c r="DK49" s="134"/>
      <c r="DL49" s="134"/>
      <c r="DM49" s="134"/>
      <c r="DN49" s="134"/>
      <c r="DO49" s="134"/>
      <c r="DP49" s="134"/>
      <c r="DQ49" s="134"/>
      <c r="DR49" s="134"/>
      <c r="DS49" s="134"/>
      <c r="DT49" s="134"/>
      <c r="DU49" s="134"/>
      <c r="DV49" s="134"/>
      <c r="DW49" s="134"/>
      <c r="DX49" s="134"/>
      <c r="DY49" s="134"/>
      <c r="DZ49" s="134"/>
      <c r="EA49" s="134"/>
      <c r="EB49" s="134"/>
      <c r="EC49" s="134"/>
      <c r="ED49" s="134"/>
      <c r="EE49" s="134"/>
      <c r="EF49" s="134"/>
      <c r="EG49" s="134"/>
      <c r="EH49" s="134"/>
      <c r="EI49" s="134"/>
      <c r="EJ49" s="134"/>
      <c r="EK49" s="134"/>
      <c r="EL49" s="134"/>
      <c r="EM49" s="134"/>
      <c r="EN49" s="134"/>
      <c r="EO49" s="134"/>
      <c r="EP49" s="134"/>
      <c r="EQ49" s="134"/>
      <c r="ER49" s="134"/>
      <c r="ES49" s="134"/>
      <c r="ET49" s="134"/>
      <c r="EU49" s="134"/>
      <c r="EV49" s="134"/>
      <c r="EW49" s="134"/>
      <c r="EX49" s="134"/>
      <c r="EY49" s="134"/>
      <c r="EZ49" s="134"/>
      <c r="FA49" s="134"/>
      <c r="FB49" s="134"/>
      <c r="FC49" s="134"/>
      <c r="FD49" s="134"/>
      <c r="FE49" s="134"/>
      <c r="FF49" s="134"/>
      <c r="FG49" s="134"/>
      <c r="FH49" s="134"/>
      <c r="FI49" s="134"/>
      <c r="FJ49" s="134"/>
      <c r="FK49" s="134"/>
      <c r="FL49" s="134"/>
      <c r="FM49" s="134"/>
      <c r="FN49" s="134"/>
      <c r="FO49" s="134"/>
      <c r="FP49" s="134"/>
      <c r="FQ49" s="134"/>
      <c r="FR49" s="134"/>
      <c r="FS49" s="134"/>
      <c r="FT49" s="134"/>
      <c r="FU49" s="134"/>
      <c r="FV49" s="134"/>
      <c r="FW49" s="134"/>
      <c r="FX49" s="134"/>
      <c r="FY49" s="134"/>
      <c r="FZ49" s="134"/>
      <c r="GA49" s="134"/>
      <c r="GB49" s="134"/>
      <c r="GC49" s="134"/>
      <c r="GD49" s="134"/>
      <c r="GE49" s="134"/>
      <c r="GF49" s="134"/>
      <c r="GG49" s="134"/>
      <c r="GH49" s="134"/>
      <c r="GI49" s="134"/>
      <c r="GJ49" s="134"/>
      <c r="GK49" s="134"/>
      <c r="GL49" s="134"/>
      <c r="GM49" s="134"/>
      <c r="GN49" s="134"/>
      <c r="GO49" s="134"/>
      <c r="GP49" s="134"/>
      <c r="GQ49" s="134"/>
      <c r="GR49" s="134"/>
      <c r="GS49" s="134"/>
      <c r="GT49" s="134"/>
      <c r="GU49" s="134"/>
      <c r="GV49" s="134"/>
      <c r="GW49" s="134"/>
      <c r="GX49" s="134"/>
      <c r="GY49" s="134"/>
      <c r="GZ49" s="134"/>
      <c r="HA49" s="134"/>
      <c r="HB49" s="134"/>
      <c r="HC49" s="134"/>
      <c r="HD49" s="134"/>
      <c r="HE49" s="134"/>
      <c r="HF49" s="134"/>
      <c r="HG49" s="134"/>
      <c r="HH49" s="134"/>
      <c r="HI49" s="134"/>
      <c r="HJ49" s="134"/>
      <c r="HK49" s="134"/>
      <c r="HL49" s="134"/>
      <c r="HM49" s="134"/>
      <c r="HN49" s="134"/>
      <c r="HO49" s="134"/>
      <c r="HP49" s="134"/>
      <c r="HQ49" s="134"/>
      <c r="HR49" s="134"/>
      <c r="HS49" s="134"/>
      <c r="HT49" s="134"/>
      <c r="HU49" s="134"/>
      <c r="HV49" s="134"/>
      <c r="HW49" s="134"/>
      <c r="HX49" s="134"/>
      <c r="HY49" s="134"/>
      <c r="HZ49" s="134"/>
      <c r="IA49" s="134"/>
      <c r="IB49" s="134"/>
      <c r="IC49" s="134"/>
      <c r="ID49" s="134"/>
      <c r="IE49" s="134"/>
      <c r="IF49" s="134"/>
      <c r="IG49" s="134"/>
      <c r="IH49" s="134"/>
      <c r="II49" s="134"/>
      <c r="IJ49" s="134"/>
      <c r="IK49" s="134"/>
      <c r="IL49" s="134"/>
      <c r="IM49" s="134"/>
      <c r="IN49" s="134"/>
      <c r="IO49" s="134"/>
      <c r="IP49" s="134"/>
      <c r="IQ49" s="134"/>
      <c r="IR49" s="134"/>
      <c r="IS49" s="134"/>
      <c r="IT49" s="134"/>
      <c r="IU49" s="134"/>
    </row>
    <row r="50" spans="1:255" s="135" customFormat="1" ht="12" customHeight="1" x14ac:dyDescent="0.25">
      <c r="A50" s="129"/>
      <c r="B50" s="130" t="s">
        <v>94</v>
      </c>
      <c r="C50" s="131" t="s">
        <v>92</v>
      </c>
      <c r="D50" s="131">
        <v>1600</v>
      </c>
      <c r="E50" s="131" t="s">
        <v>93</v>
      </c>
      <c r="F50" s="132">
        <v>30</v>
      </c>
      <c r="G50" s="133">
        <f t="shared" si="3"/>
        <v>48000</v>
      </c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  <c r="CV50" s="134"/>
      <c r="CW50" s="134"/>
      <c r="CX50" s="134"/>
      <c r="CY50" s="134"/>
      <c r="CZ50" s="134"/>
      <c r="DA50" s="134"/>
      <c r="DB50" s="134"/>
      <c r="DC50" s="134"/>
      <c r="DD50" s="134"/>
      <c r="DE50" s="134"/>
      <c r="DF50" s="134"/>
      <c r="DG50" s="134"/>
      <c r="DH50" s="134"/>
      <c r="DI50" s="134"/>
      <c r="DJ50" s="134"/>
      <c r="DK50" s="134"/>
      <c r="DL50" s="134"/>
      <c r="DM50" s="134"/>
      <c r="DN50" s="134"/>
      <c r="DO50" s="134"/>
      <c r="DP50" s="134"/>
      <c r="DQ50" s="134"/>
      <c r="DR50" s="134"/>
      <c r="DS50" s="134"/>
      <c r="DT50" s="134"/>
      <c r="DU50" s="134"/>
      <c r="DV50" s="134"/>
      <c r="DW50" s="134"/>
      <c r="DX50" s="134"/>
      <c r="DY50" s="134"/>
      <c r="DZ50" s="134"/>
      <c r="EA50" s="134"/>
      <c r="EB50" s="134"/>
      <c r="EC50" s="134"/>
      <c r="ED50" s="134"/>
      <c r="EE50" s="134"/>
      <c r="EF50" s="134"/>
      <c r="EG50" s="134"/>
      <c r="EH50" s="134"/>
      <c r="EI50" s="134"/>
      <c r="EJ50" s="134"/>
      <c r="EK50" s="134"/>
      <c r="EL50" s="134"/>
      <c r="EM50" s="134"/>
      <c r="EN50" s="134"/>
      <c r="EO50" s="134"/>
      <c r="EP50" s="134"/>
      <c r="EQ50" s="134"/>
      <c r="ER50" s="134"/>
      <c r="ES50" s="134"/>
      <c r="ET50" s="134"/>
      <c r="EU50" s="134"/>
      <c r="EV50" s="134"/>
      <c r="EW50" s="134"/>
      <c r="EX50" s="134"/>
      <c r="EY50" s="134"/>
      <c r="EZ50" s="134"/>
      <c r="FA50" s="134"/>
      <c r="FB50" s="134"/>
      <c r="FC50" s="134"/>
      <c r="FD50" s="134"/>
      <c r="FE50" s="134"/>
      <c r="FF50" s="134"/>
      <c r="FG50" s="134"/>
      <c r="FH50" s="134"/>
      <c r="FI50" s="134"/>
      <c r="FJ50" s="134"/>
      <c r="FK50" s="134"/>
      <c r="FL50" s="134"/>
      <c r="FM50" s="134"/>
      <c r="FN50" s="134"/>
      <c r="FO50" s="134"/>
      <c r="FP50" s="134"/>
      <c r="FQ50" s="134"/>
      <c r="FR50" s="134"/>
      <c r="FS50" s="134"/>
      <c r="FT50" s="134"/>
      <c r="FU50" s="134"/>
      <c r="FV50" s="134"/>
      <c r="FW50" s="134"/>
      <c r="FX50" s="134"/>
      <c r="FY50" s="134"/>
      <c r="FZ50" s="134"/>
      <c r="GA50" s="134"/>
      <c r="GB50" s="134"/>
      <c r="GC50" s="134"/>
      <c r="GD50" s="134"/>
      <c r="GE50" s="134"/>
      <c r="GF50" s="134"/>
      <c r="GG50" s="134"/>
      <c r="GH50" s="134"/>
      <c r="GI50" s="134"/>
      <c r="GJ50" s="134"/>
      <c r="GK50" s="134"/>
      <c r="GL50" s="134"/>
      <c r="GM50" s="134"/>
      <c r="GN50" s="134"/>
      <c r="GO50" s="134"/>
      <c r="GP50" s="134"/>
      <c r="GQ50" s="134"/>
      <c r="GR50" s="134"/>
      <c r="GS50" s="134"/>
      <c r="GT50" s="134"/>
      <c r="GU50" s="134"/>
      <c r="GV50" s="134"/>
      <c r="GW50" s="134"/>
      <c r="GX50" s="134"/>
      <c r="GY50" s="134"/>
      <c r="GZ50" s="134"/>
      <c r="HA50" s="134"/>
      <c r="HB50" s="134"/>
      <c r="HC50" s="134"/>
      <c r="HD50" s="134"/>
      <c r="HE50" s="134"/>
      <c r="HF50" s="134"/>
      <c r="HG50" s="134"/>
      <c r="HH50" s="134"/>
      <c r="HI50" s="134"/>
      <c r="HJ50" s="134"/>
      <c r="HK50" s="134"/>
      <c r="HL50" s="134"/>
      <c r="HM50" s="134"/>
      <c r="HN50" s="134"/>
      <c r="HO50" s="134"/>
      <c r="HP50" s="134"/>
      <c r="HQ50" s="134"/>
      <c r="HR50" s="134"/>
      <c r="HS50" s="134"/>
      <c r="HT50" s="134"/>
      <c r="HU50" s="134"/>
      <c r="HV50" s="134"/>
      <c r="HW50" s="134"/>
      <c r="HX50" s="134"/>
      <c r="HY50" s="134"/>
      <c r="HZ50" s="134"/>
      <c r="IA50" s="134"/>
      <c r="IB50" s="134"/>
      <c r="IC50" s="134"/>
      <c r="ID50" s="134"/>
      <c r="IE50" s="134"/>
      <c r="IF50" s="134"/>
      <c r="IG50" s="134"/>
      <c r="IH50" s="134"/>
      <c r="II50" s="134"/>
      <c r="IJ50" s="134"/>
      <c r="IK50" s="134"/>
      <c r="IL50" s="134"/>
      <c r="IM50" s="134"/>
      <c r="IN50" s="134"/>
      <c r="IO50" s="134"/>
      <c r="IP50" s="134"/>
      <c r="IQ50" s="134"/>
      <c r="IR50" s="134"/>
      <c r="IS50" s="134"/>
      <c r="IT50" s="134"/>
      <c r="IU50" s="134"/>
    </row>
    <row r="51" spans="1:255" s="135" customFormat="1" ht="12" customHeight="1" x14ac:dyDescent="0.25">
      <c r="A51" s="129"/>
      <c r="B51" s="130" t="s">
        <v>95</v>
      </c>
      <c r="C51" s="131" t="s">
        <v>26</v>
      </c>
      <c r="D51" s="131">
        <v>15</v>
      </c>
      <c r="E51" s="131" t="s">
        <v>93</v>
      </c>
      <c r="F51" s="132">
        <v>1299</v>
      </c>
      <c r="G51" s="133">
        <f t="shared" si="3"/>
        <v>19485</v>
      </c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4"/>
      <c r="DF51" s="134"/>
      <c r="DG51" s="134"/>
      <c r="DH51" s="134"/>
      <c r="DI51" s="134"/>
      <c r="DJ51" s="134"/>
      <c r="DK51" s="134"/>
      <c r="DL51" s="134"/>
      <c r="DM51" s="134"/>
      <c r="DN51" s="134"/>
      <c r="DO51" s="134"/>
      <c r="DP51" s="134"/>
      <c r="DQ51" s="134"/>
      <c r="DR51" s="134"/>
      <c r="DS51" s="134"/>
      <c r="DT51" s="134"/>
      <c r="DU51" s="134"/>
      <c r="DV51" s="134"/>
      <c r="DW51" s="134"/>
      <c r="DX51" s="134"/>
      <c r="DY51" s="134"/>
      <c r="DZ51" s="134"/>
      <c r="EA51" s="134"/>
      <c r="EB51" s="134"/>
      <c r="EC51" s="134"/>
      <c r="ED51" s="134"/>
      <c r="EE51" s="134"/>
      <c r="EF51" s="134"/>
      <c r="EG51" s="134"/>
      <c r="EH51" s="134"/>
      <c r="EI51" s="134"/>
      <c r="EJ51" s="134"/>
      <c r="EK51" s="134"/>
      <c r="EL51" s="134"/>
      <c r="EM51" s="134"/>
      <c r="EN51" s="134"/>
      <c r="EO51" s="134"/>
      <c r="EP51" s="134"/>
      <c r="EQ51" s="134"/>
      <c r="ER51" s="134"/>
      <c r="ES51" s="134"/>
      <c r="ET51" s="134"/>
      <c r="EU51" s="134"/>
      <c r="EV51" s="134"/>
      <c r="EW51" s="134"/>
      <c r="EX51" s="134"/>
      <c r="EY51" s="134"/>
      <c r="EZ51" s="134"/>
      <c r="FA51" s="134"/>
      <c r="FB51" s="134"/>
      <c r="FC51" s="134"/>
      <c r="FD51" s="134"/>
      <c r="FE51" s="134"/>
      <c r="FF51" s="134"/>
      <c r="FG51" s="134"/>
      <c r="FH51" s="134"/>
      <c r="FI51" s="134"/>
      <c r="FJ51" s="134"/>
      <c r="FK51" s="134"/>
      <c r="FL51" s="134"/>
      <c r="FM51" s="134"/>
      <c r="FN51" s="134"/>
      <c r="FO51" s="134"/>
      <c r="FP51" s="134"/>
      <c r="FQ51" s="134"/>
      <c r="FR51" s="134"/>
      <c r="FS51" s="134"/>
      <c r="FT51" s="134"/>
      <c r="FU51" s="134"/>
      <c r="FV51" s="134"/>
      <c r="FW51" s="134"/>
      <c r="FX51" s="134"/>
      <c r="FY51" s="134"/>
      <c r="FZ51" s="134"/>
      <c r="GA51" s="134"/>
      <c r="GB51" s="134"/>
      <c r="GC51" s="134"/>
      <c r="GD51" s="134"/>
      <c r="GE51" s="134"/>
      <c r="GF51" s="134"/>
      <c r="GG51" s="134"/>
      <c r="GH51" s="134"/>
      <c r="GI51" s="134"/>
      <c r="GJ51" s="134"/>
      <c r="GK51" s="134"/>
      <c r="GL51" s="134"/>
      <c r="GM51" s="134"/>
      <c r="GN51" s="134"/>
      <c r="GO51" s="134"/>
      <c r="GP51" s="134"/>
      <c r="GQ51" s="134"/>
      <c r="GR51" s="134"/>
      <c r="GS51" s="134"/>
      <c r="GT51" s="134"/>
      <c r="GU51" s="134"/>
      <c r="GV51" s="134"/>
      <c r="GW51" s="134"/>
      <c r="GX51" s="134"/>
      <c r="GY51" s="134"/>
      <c r="GZ51" s="134"/>
      <c r="HA51" s="134"/>
      <c r="HB51" s="134"/>
      <c r="HC51" s="134"/>
      <c r="HD51" s="134"/>
      <c r="HE51" s="134"/>
      <c r="HF51" s="134"/>
      <c r="HG51" s="134"/>
      <c r="HH51" s="134"/>
      <c r="HI51" s="134"/>
      <c r="HJ51" s="134"/>
      <c r="HK51" s="134"/>
      <c r="HL51" s="134"/>
      <c r="HM51" s="134"/>
      <c r="HN51" s="134"/>
      <c r="HO51" s="134"/>
      <c r="HP51" s="134"/>
      <c r="HQ51" s="134"/>
      <c r="HR51" s="134"/>
      <c r="HS51" s="134"/>
      <c r="HT51" s="134"/>
      <c r="HU51" s="134"/>
      <c r="HV51" s="134"/>
      <c r="HW51" s="134"/>
      <c r="HX51" s="134"/>
      <c r="HY51" s="134"/>
      <c r="HZ51" s="134"/>
      <c r="IA51" s="134"/>
      <c r="IB51" s="134"/>
      <c r="IC51" s="134"/>
      <c r="ID51" s="134"/>
      <c r="IE51" s="134"/>
      <c r="IF51" s="134"/>
      <c r="IG51" s="134"/>
      <c r="IH51" s="134"/>
      <c r="II51" s="134"/>
      <c r="IJ51" s="134"/>
      <c r="IK51" s="134"/>
      <c r="IL51" s="134"/>
      <c r="IM51" s="134"/>
      <c r="IN51" s="134"/>
      <c r="IO51" s="134"/>
      <c r="IP51" s="134"/>
      <c r="IQ51" s="134"/>
      <c r="IR51" s="134"/>
      <c r="IS51" s="134"/>
      <c r="IT51" s="134"/>
      <c r="IU51" s="134"/>
    </row>
    <row r="52" spans="1:255" s="135" customFormat="1" ht="12" customHeight="1" x14ac:dyDescent="0.25">
      <c r="A52" s="129"/>
      <c r="B52" s="130" t="s">
        <v>96</v>
      </c>
      <c r="C52" s="131" t="s">
        <v>92</v>
      </c>
      <c r="D52" s="131">
        <v>8</v>
      </c>
      <c r="E52" s="131" t="s">
        <v>93</v>
      </c>
      <c r="F52" s="132">
        <v>1800</v>
      </c>
      <c r="G52" s="133">
        <f t="shared" si="3"/>
        <v>14400</v>
      </c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4"/>
      <c r="DT52" s="134"/>
      <c r="DU52" s="134"/>
      <c r="DV52" s="134"/>
      <c r="DW52" s="134"/>
      <c r="DX52" s="134"/>
      <c r="DY52" s="134"/>
      <c r="DZ52" s="134"/>
      <c r="EA52" s="134"/>
      <c r="EB52" s="134"/>
      <c r="EC52" s="134"/>
      <c r="ED52" s="134"/>
      <c r="EE52" s="134"/>
      <c r="EF52" s="134"/>
      <c r="EG52" s="134"/>
      <c r="EH52" s="134"/>
      <c r="EI52" s="134"/>
      <c r="EJ52" s="134"/>
      <c r="EK52" s="134"/>
      <c r="EL52" s="134"/>
      <c r="EM52" s="134"/>
      <c r="EN52" s="134"/>
      <c r="EO52" s="134"/>
      <c r="EP52" s="134"/>
      <c r="EQ52" s="134"/>
      <c r="ER52" s="134"/>
      <c r="ES52" s="134"/>
      <c r="ET52" s="134"/>
      <c r="EU52" s="134"/>
      <c r="EV52" s="134"/>
      <c r="EW52" s="134"/>
      <c r="EX52" s="134"/>
      <c r="EY52" s="134"/>
      <c r="EZ52" s="134"/>
      <c r="FA52" s="134"/>
      <c r="FB52" s="134"/>
      <c r="FC52" s="134"/>
      <c r="FD52" s="134"/>
      <c r="FE52" s="134"/>
      <c r="FF52" s="134"/>
      <c r="FG52" s="134"/>
      <c r="FH52" s="134"/>
      <c r="FI52" s="134"/>
      <c r="FJ52" s="134"/>
      <c r="FK52" s="134"/>
      <c r="FL52" s="134"/>
      <c r="FM52" s="134"/>
      <c r="FN52" s="134"/>
      <c r="FO52" s="134"/>
      <c r="FP52" s="134"/>
      <c r="FQ52" s="134"/>
      <c r="FR52" s="134"/>
      <c r="FS52" s="134"/>
      <c r="FT52" s="134"/>
      <c r="FU52" s="134"/>
      <c r="FV52" s="134"/>
      <c r="FW52" s="134"/>
      <c r="FX52" s="134"/>
      <c r="FY52" s="134"/>
      <c r="FZ52" s="134"/>
      <c r="GA52" s="134"/>
      <c r="GB52" s="134"/>
      <c r="GC52" s="134"/>
      <c r="GD52" s="134"/>
      <c r="GE52" s="134"/>
      <c r="GF52" s="134"/>
      <c r="GG52" s="134"/>
      <c r="GH52" s="134"/>
      <c r="GI52" s="134"/>
      <c r="GJ52" s="134"/>
      <c r="GK52" s="134"/>
      <c r="GL52" s="134"/>
      <c r="GM52" s="134"/>
      <c r="GN52" s="134"/>
      <c r="GO52" s="134"/>
      <c r="GP52" s="134"/>
      <c r="GQ52" s="134"/>
      <c r="GR52" s="134"/>
      <c r="GS52" s="134"/>
      <c r="GT52" s="134"/>
      <c r="GU52" s="134"/>
      <c r="GV52" s="134"/>
      <c r="GW52" s="134"/>
      <c r="GX52" s="134"/>
      <c r="GY52" s="134"/>
      <c r="GZ52" s="134"/>
      <c r="HA52" s="134"/>
      <c r="HB52" s="134"/>
      <c r="HC52" s="134"/>
      <c r="HD52" s="134"/>
      <c r="HE52" s="134"/>
      <c r="HF52" s="134"/>
      <c r="HG52" s="134"/>
      <c r="HH52" s="134"/>
      <c r="HI52" s="134"/>
      <c r="HJ52" s="134"/>
      <c r="HK52" s="134"/>
      <c r="HL52" s="134"/>
      <c r="HM52" s="134"/>
      <c r="HN52" s="134"/>
      <c r="HO52" s="134"/>
      <c r="HP52" s="134"/>
      <c r="HQ52" s="134"/>
      <c r="HR52" s="134"/>
      <c r="HS52" s="134"/>
      <c r="HT52" s="134"/>
      <c r="HU52" s="134"/>
      <c r="HV52" s="134"/>
      <c r="HW52" s="134"/>
      <c r="HX52" s="134"/>
      <c r="HY52" s="134"/>
      <c r="HZ52" s="134"/>
      <c r="IA52" s="134"/>
      <c r="IB52" s="134"/>
      <c r="IC52" s="134"/>
      <c r="ID52" s="134"/>
      <c r="IE52" s="134"/>
      <c r="IF52" s="134"/>
      <c r="IG52" s="134"/>
      <c r="IH52" s="134"/>
      <c r="II52" s="134"/>
      <c r="IJ52" s="134"/>
      <c r="IK52" s="134"/>
      <c r="IL52" s="134"/>
      <c r="IM52" s="134"/>
      <c r="IN52" s="134"/>
      <c r="IO52" s="134"/>
      <c r="IP52" s="134"/>
      <c r="IQ52" s="134"/>
      <c r="IR52" s="134"/>
      <c r="IS52" s="134"/>
      <c r="IT52" s="134"/>
      <c r="IU52" s="134"/>
    </row>
    <row r="53" spans="1:255" s="135" customFormat="1" ht="12" customHeight="1" x14ac:dyDescent="0.25">
      <c r="A53" s="129"/>
      <c r="B53" s="130" t="s">
        <v>97</v>
      </c>
      <c r="C53" s="131" t="s">
        <v>92</v>
      </c>
      <c r="D53" s="131">
        <v>25</v>
      </c>
      <c r="E53" s="131" t="s">
        <v>93</v>
      </c>
      <c r="F53" s="132">
        <v>10710</v>
      </c>
      <c r="G53" s="133">
        <f t="shared" ref="G53" si="4">+D53*F53</f>
        <v>267750</v>
      </c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34"/>
      <c r="CS53" s="134"/>
      <c r="CT53" s="134"/>
      <c r="CU53" s="134"/>
      <c r="CV53" s="134"/>
      <c r="CW53" s="134"/>
      <c r="CX53" s="134"/>
      <c r="CY53" s="134"/>
      <c r="CZ53" s="134"/>
      <c r="DA53" s="134"/>
      <c r="DB53" s="134"/>
      <c r="DC53" s="134"/>
      <c r="DD53" s="134"/>
      <c r="DE53" s="134"/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34"/>
      <c r="DT53" s="134"/>
      <c r="DU53" s="134"/>
      <c r="DV53" s="134"/>
      <c r="DW53" s="134"/>
      <c r="DX53" s="134"/>
      <c r="DY53" s="134"/>
      <c r="DZ53" s="134"/>
      <c r="EA53" s="134"/>
      <c r="EB53" s="134"/>
      <c r="EC53" s="134"/>
      <c r="ED53" s="134"/>
      <c r="EE53" s="134"/>
      <c r="EF53" s="134"/>
      <c r="EG53" s="134"/>
      <c r="EH53" s="134"/>
      <c r="EI53" s="134"/>
      <c r="EJ53" s="134"/>
      <c r="EK53" s="134"/>
      <c r="EL53" s="134"/>
      <c r="EM53" s="134"/>
      <c r="EN53" s="134"/>
      <c r="EO53" s="134"/>
      <c r="EP53" s="134"/>
      <c r="EQ53" s="134"/>
      <c r="ER53" s="134"/>
      <c r="ES53" s="134"/>
      <c r="ET53" s="134"/>
      <c r="EU53" s="134"/>
      <c r="EV53" s="134"/>
      <c r="EW53" s="134"/>
      <c r="EX53" s="134"/>
      <c r="EY53" s="134"/>
      <c r="EZ53" s="134"/>
      <c r="FA53" s="134"/>
      <c r="FB53" s="134"/>
      <c r="FC53" s="134"/>
      <c r="FD53" s="134"/>
      <c r="FE53" s="134"/>
      <c r="FF53" s="134"/>
      <c r="FG53" s="134"/>
      <c r="FH53" s="134"/>
      <c r="FI53" s="134"/>
      <c r="FJ53" s="134"/>
      <c r="FK53" s="134"/>
      <c r="FL53" s="134"/>
      <c r="FM53" s="134"/>
      <c r="FN53" s="134"/>
      <c r="FO53" s="134"/>
      <c r="FP53" s="134"/>
      <c r="FQ53" s="134"/>
      <c r="FR53" s="134"/>
      <c r="FS53" s="134"/>
      <c r="FT53" s="134"/>
      <c r="FU53" s="134"/>
      <c r="FV53" s="134"/>
      <c r="FW53" s="134"/>
      <c r="FX53" s="134"/>
      <c r="FY53" s="134"/>
      <c r="FZ53" s="134"/>
      <c r="GA53" s="134"/>
      <c r="GB53" s="134"/>
      <c r="GC53" s="134"/>
      <c r="GD53" s="134"/>
      <c r="GE53" s="134"/>
      <c r="GF53" s="134"/>
      <c r="GG53" s="134"/>
      <c r="GH53" s="134"/>
      <c r="GI53" s="134"/>
      <c r="GJ53" s="134"/>
      <c r="GK53" s="134"/>
      <c r="GL53" s="134"/>
      <c r="GM53" s="134"/>
      <c r="GN53" s="134"/>
      <c r="GO53" s="134"/>
      <c r="GP53" s="134"/>
      <c r="GQ53" s="134"/>
      <c r="GR53" s="134"/>
      <c r="GS53" s="134"/>
      <c r="GT53" s="134"/>
      <c r="GU53" s="134"/>
      <c r="GV53" s="134"/>
      <c r="GW53" s="134"/>
      <c r="GX53" s="134"/>
      <c r="GY53" s="134"/>
      <c r="GZ53" s="134"/>
      <c r="HA53" s="134"/>
      <c r="HB53" s="134"/>
      <c r="HC53" s="134"/>
      <c r="HD53" s="134"/>
      <c r="HE53" s="134"/>
      <c r="HF53" s="134"/>
      <c r="HG53" s="134"/>
      <c r="HH53" s="134"/>
      <c r="HI53" s="134"/>
      <c r="HJ53" s="134"/>
      <c r="HK53" s="134"/>
      <c r="HL53" s="134"/>
      <c r="HM53" s="134"/>
      <c r="HN53" s="134"/>
      <c r="HO53" s="134"/>
      <c r="HP53" s="134"/>
      <c r="HQ53" s="134"/>
      <c r="HR53" s="134"/>
      <c r="HS53" s="134"/>
      <c r="HT53" s="134"/>
      <c r="HU53" s="134"/>
      <c r="HV53" s="134"/>
      <c r="HW53" s="134"/>
      <c r="HX53" s="134"/>
      <c r="HY53" s="134"/>
      <c r="HZ53" s="134"/>
      <c r="IA53" s="134"/>
      <c r="IB53" s="134"/>
      <c r="IC53" s="134"/>
      <c r="ID53" s="134"/>
      <c r="IE53" s="134"/>
      <c r="IF53" s="134"/>
      <c r="IG53" s="134"/>
      <c r="IH53" s="134"/>
      <c r="II53" s="134"/>
      <c r="IJ53" s="134"/>
      <c r="IK53" s="134"/>
      <c r="IL53" s="134"/>
      <c r="IM53" s="134"/>
      <c r="IN53" s="134"/>
      <c r="IO53" s="134"/>
      <c r="IP53" s="134"/>
      <c r="IQ53" s="134"/>
      <c r="IR53" s="134"/>
      <c r="IS53" s="134"/>
      <c r="IT53" s="134"/>
      <c r="IU53" s="134"/>
    </row>
    <row r="54" spans="1:255" ht="11.25" customHeight="1" x14ac:dyDescent="0.25">
      <c r="B54" s="16" t="s">
        <v>27</v>
      </c>
      <c r="C54" s="17"/>
      <c r="D54" s="17"/>
      <c r="E54" s="17"/>
      <c r="F54" s="18"/>
      <c r="G54" s="19">
        <f>SUM(G42:G53)</f>
        <v>1115795</v>
      </c>
    </row>
    <row r="55" spans="1:255" ht="11.25" customHeight="1" x14ac:dyDescent="0.25">
      <c r="B55" s="13"/>
      <c r="C55" s="14"/>
      <c r="D55" s="14"/>
      <c r="E55" s="20"/>
      <c r="F55" s="15"/>
      <c r="G55" s="15"/>
    </row>
    <row r="56" spans="1:255" ht="12" customHeight="1" x14ac:dyDescent="0.25">
      <c r="A56" s="5"/>
      <c r="B56" s="93" t="s">
        <v>28</v>
      </c>
      <c r="C56" s="94"/>
      <c r="D56" s="95"/>
      <c r="E56" s="95"/>
      <c r="F56" s="96"/>
      <c r="G56" s="97"/>
    </row>
    <row r="57" spans="1:255" ht="24" customHeight="1" x14ac:dyDescent="0.25">
      <c r="A57" s="5"/>
      <c r="B57" s="98" t="s">
        <v>29</v>
      </c>
      <c r="C57" s="99" t="s">
        <v>24</v>
      </c>
      <c r="D57" s="99" t="s">
        <v>25</v>
      </c>
      <c r="E57" s="98" t="s">
        <v>13</v>
      </c>
      <c r="F57" s="99" t="s">
        <v>14</v>
      </c>
      <c r="G57" s="98" t="s">
        <v>15</v>
      </c>
    </row>
    <row r="58" spans="1:255" s="135" customFormat="1" ht="12" customHeight="1" x14ac:dyDescent="0.25">
      <c r="A58" s="129"/>
      <c r="B58" s="130" t="s">
        <v>98</v>
      </c>
      <c r="C58" s="131" t="s">
        <v>92</v>
      </c>
      <c r="D58" s="131">
        <v>2</v>
      </c>
      <c r="E58" s="131" t="s">
        <v>99</v>
      </c>
      <c r="F58" s="132">
        <v>70000</v>
      </c>
      <c r="G58" s="133">
        <f t="shared" ref="G58:G60" si="5">+F58*D58</f>
        <v>140000</v>
      </c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  <c r="CT58" s="134"/>
      <c r="CU58" s="134"/>
      <c r="CV58" s="134"/>
      <c r="CW58" s="134"/>
      <c r="CX58" s="134"/>
      <c r="CY58" s="134"/>
      <c r="CZ58" s="134"/>
      <c r="DA58" s="134"/>
      <c r="DB58" s="134"/>
      <c r="DC58" s="134"/>
      <c r="DD58" s="134"/>
      <c r="DE58" s="134"/>
      <c r="DF58" s="134"/>
      <c r="DG58" s="134"/>
      <c r="DH58" s="134"/>
      <c r="DI58" s="134"/>
      <c r="DJ58" s="134"/>
      <c r="DK58" s="134"/>
      <c r="DL58" s="134"/>
      <c r="DM58" s="134"/>
      <c r="DN58" s="134"/>
      <c r="DO58" s="134"/>
      <c r="DP58" s="134"/>
      <c r="DQ58" s="134"/>
      <c r="DR58" s="134"/>
      <c r="DS58" s="134"/>
      <c r="DT58" s="134"/>
      <c r="DU58" s="134"/>
      <c r="DV58" s="134"/>
      <c r="DW58" s="134"/>
      <c r="DX58" s="134"/>
      <c r="DY58" s="134"/>
      <c r="DZ58" s="134"/>
      <c r="EA58" s="134"/>
      <c r="EB58" s="134"/>
      <c r="EC58" s="134"/>
      <c r="ED58" s="134"/>
      <c r="EE58" s="134"/>
      <c r="EF58" s="134"/>
      <c r="EG58" s="134"/>
      <c r="EH58" s="134"/>
      <c r="EI58" s="134"/>
      <c r="EJ58" s="134"/>
      <c r="EK58" s="134"/>
      <c r="EL58" s="134"/>
      <c r="EM58" s="134"/>
      <c r="EN58" s="134"/>
      <c r="EO58" s="134"/>
      <c r="EP58" s="134"/>
      <c r="EQ58" s="134"/>
      <c r="ER58" s="134"/>
      <c r="ES58" s="134"/>
      <c r="ET58" s="134"/>
      <c r="EU58" s="134"/>
      <c r="EV58" s="134"/>
      <c r="EW58" s="134"/>
      <c r="EX58" s="134"/>
      <c r="EY58" s="134"/>
      <c r="EZ58" s="134"/>
      <c r="FA58" s="134"/>
      <c r="FB58" s="134"/>
      <c r="FC58" s="134"/>
      <c r="FD58" s="134"/>
      <c r="FE58" s="134"/>
      <c r="FF58" s="134"/>
      <c r="FG58" s="134"/>
      <c r="FH58" s="134"/>
      <c r="FI58" s="134"/>
      <c r="FJ58" s="134"/>
      <c r="FK58" s="134"/>
      <c r="FL58" s="134"/>
      <c r="FM58" s="134"/>
      <c r="FN58" s="134"/>
      <c r="FO58" s="134"/>
      <c r="FP58" s="134"/>
      <c r="FQ58" s="134"/>
      <c r="FR58" s="134"/>
      <c r="FS58" s="134"/>
      <c r="FT58" s="134"/>
      <c r="FU58" s="134"/>
      <c r="FV58" s="134"/>
      <c r="FW58" s="134"/>
      <c r="FX58" s="134"/>
      <c r="FY58" s="134"/>
      <c r="FZ58" s="134"/>
      <c r="GA58" s="134"/>
      <c r="GB58" s="134"/>
      <c r="GC58" s="134"/>
      <c r="GD58" s="134"/>
      <c r="GE58" s="134"/>
      <c r="GF58" s="134"/>
      <c r="GG58" s="134"/>
      <c r="GH58" s="134"/>
      <c r="GI58" s="134"/>
      <c r="GJ58" s="134"/>
      <c r="GK58" s="134"/>
      <c r="GL58" s="134"/>
      <c r="GM58" s="134"/>
      <c r="GN58" s="134"/>
      <c r="GO58" s="134"/>
      <c r="GP58" s="134"/>
      <c r="GQ58" s="134"/>
      <c r="GR58" s="134"/>
      <c r="GS58" s="134"/>
      <c r="GT58" s="134"/>
      <c r="GU58" s="134"/>
      <c r="GV58" s="134"/>
      <c r="GW58" s="134"/>
      <c r="GX58" s="134"/>
      <c r="GY58" s="134"/>
      <c r="GZ58" s="134"/>
      <c r="HA58" s="134"/>
      <c r="HB58" s="134"/>
      <c r="HC58" s="134"/>
      <c r="HD58" s="134"/>
      <c r="HE58" s="134"/>
      <c r="HF58" s="134"/>
      <c r="HG58" s="134"/>
      <c r="HH58" s="134"/>
      <c r="HI58" s="134"/>
      <c r="HJ58" s="134"/>
      <c r="HK58" s="134"/>
      <c r="HL58" s="134"/>
      <c r="HM58" s="134"/>
      <c r="HN58" s="134"/>
      <c r="HO58" s="134"/>
      <c r="HP58" s="134"/>
      <c r="HQ58" s="134"/>
      <c r="HR58" s="134"/>
      <c r="HS58" s="134"/>
      <c r="HT58" s="134"/>
      <c r="HU58" s="134"/>
      <c r="HV58" s="134"/>
      <c r="HW58" s="134"/>
      <c r="HX58" s="134"/>
      <c r="HY58" s="134"/>
      <c r="HZ58" s="134"/>
      <c r="IA58" s="134"/>
      <c r="IB58" s="134"/>
      <c r="IC58" s="134"/>
      <c r="ID58" s="134"/>
      <c r="IE58" s="134"/>
      <c r="IF58" s="134"/>
      <c r="IG58" s="134"/>
      <c r="IH58" s="134"/>
      <c r="II58" s="134"/>
      <c r="IJ58" s="134"/>
      <c r="IK58" s="134"/>
      <c r="IL58" s="134"/>
      <c r="IM58" s="134"/>
      <c r="IN58" s="134"/>
      <c r="IO58" s="134"/>
      <c r="IP58" s="134"/>
      <c r="IQ58" s="134"/>
      <c r="IR58" s="134"/>
      <c r="IS58" s="134"/>
      <c r="IT58" s="134"/>
      <c r="IU58" s="134"/>
    </row>
    <row r="59" spans="1:255" s="135" customFormat="1" ht="12" customHeight="1" x14ac:dyDescent="0.25">
      <c r="A59" s="129"/>
      <c r="B59" s="130" t="s">
        <v>100</v>
      </c>
      <c r="C59" s="131" t="s">
        <v>92</v>
      </c>
      <c r="D59" s="131">
        <v>2</v>
      </c>
      <c r="E59" s="131" t="s">
        <v>93</v>
      </c>
      <c r="F59" s="132">
        <v>50000</v>
      </c>
      <c r="G59" s="133">
        <f t="shared" si="5"/>
        <v>100000</v>
      </c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34"/>
      <c r="CI59" s="134"/>
      <c r="CJ59" s="134"/>
      <c r="CK59" s="134"/>
      <c r="CL59" s="134"/>
      <c r="CM59" s="134"/>
      <c r="CN59" s="134"/>
      <c r="CO59" s="134"/>
      <c r="CP59" s="134"/>
      <c r="CQ59" s="134"/>
      <c r="CR59" s="134"/>
      <c r="CS59" s="134"/>
      <c r="CT59" s="134"/>
      <c r="CU59" s="134"/>
      <c r="CV59" s="134"/>
      <c r="CW59" s="134"/>
      <c r="CX59" s="134"/>
      <c r="CY59" s="134"/>
      <c r="CZ59" s="134"/>
      <c r="DA59" s="134"/>
      <c r="DB59" s="134"/>
      <c r="DC59" s="134"/>
      <c r="DD59" s="134"/>
      <c r="DE59" s="134"/>
      <c r="DF59" s="134"/>
      <c r="DG59" s="134"/>
      <c r="DH59" s="134"/>
      <c r="DI59" s="134"/>
      <c r="DJ59" s="134"/>
      <c r="DK59" s="134"/>
      <c r="DL59" s="134"/>
      <c r="DM59" s="134"/>
      <c r="DN59" s="134"/>
      <c r="DO59" s="134"/>
      <c r="DP59" s="134"/>
      <c r="DQ59" s="134"/>
      <c r="DR59" s="134"/>
      <c r="DS59" s="134"/>
      <c r="DT59" s="134"/>
      <c r="DU59" s="134"/>
      <c r="DV59" s="134"/>
      <c r="DW59" s="134"/>
      <c r="DX59" s="134"/>
      <c r="DY59" s="134"/>
      <c r="DZ59" s="134"/>
      <c r="EA59" s="134"/>
      <c r="EB59" s="134"/>
      <c r="EC59" s="134"/>
      <c r="ED59" s="134"/>
      <c r="EE59" s="134"/>
      <c r="EF59" s="134"/>
      <c r="EG59" s="134"/>
      <c r="EH59" s="134"/>
      <c r="EI59" s="134"/>
      <c r="EJ59" s="134"/>
      <c r="EK59" s="134"/>
      <c r="EL59" s="134"/>
      <c r="EM59" s="134"/>
      <c r="EN59" s="134"/>
      <c r="EO59" s="134"/>
      <c r="EP59" s="134"/>
      <c r="EQ59" s="134"/>
      <c r="ER59" s="134"/>
      <c r="ES59" s="134"/>
      <c r="ET59" s="134"/>
      <c r="EU59" s="134"/>
      <c r="EV59" s="134"/>
      <c r="EW59" s="134"/>
      <c r="EX59" s="134"/>
      <c r="EY59" s="134"/>
      <c r="EZ59" s="134"/>
      <c r="FA59" s="134"/>
      <c r="FB59" s="134"/>
      <c r="FC59" s="134"/>
      <c r="FD59" s="134"/>
      <c r="FE59" s="134"/>
      <c r="FF59" s="134"/>
      <c r="FG59" s="134"/>
      <c r="FH59" s="134"/>
      <c r="FI59" s="134"/>
      <c r="FJ59" s="134"/>
      <c r="FK59" s="134"/>
      <c r="FL59" s="134"/>
      <c r="FM59" s="134"/>
      <c r="FN59" s="134"/>
      <c r="FO59" s="134"/>
      <c r="FP59" s="134"/>
      <c r="FQ59" s="134"/>
      <c r="FR59" s="134"/>
      <c r="FS59" s="134"/>
      <c r="FT59" s="134"/>
      <c r="FU59" s="134"/>
      <c r="FV59" s="134"/>
      <c r="FW59" s="134"/>
      <c r="FX59" s="134"/>
      <c r="FY59" s="134"/>
      <c r="FZ59" s="134"/>
      <c r="GA59" s="134"/>
      <c r="GB59" s="134"/>
      <c r="GC59" s="134"/>
      <c r="GD59" s="134"/>
      <c r="GE59" s="134"/>
      <c r="GF59" s="134"/>
      <c r="GG59" s="134"/>
      <c r="GH59" s="134"/>
      <c r="GI59" s="134"/>
      <c r="GJ59" s="134"/>
      <c r="GK59" s="134"/>
      <c r="GL59" s="134"/>
      <c r="GM59" s="134"/>
      <c r="GN59" s="134"/>
      <c r="GO59" s="134"/>
      <c r="GP59" s="134"/>
      <c r="GQ59" s="134"/>
      <c r="GR59" s="134"/>
      <c r="GS59" s="134"/>
      <c r="GT59" s="134"/>
      <c r="GU59" s="134"/>
      <c r="GV59" s="134"/>
      <c r="GW59" s="134"/>
      <c r="GX59" s="134"/>
      <c r="GY59" s="134"/>
      <c r="GZ59" s="134"/>
      <c r="HA59" s="134"/>
      <c r="HB59" s="134"/>
      <c r="HC59" s="134"/>
      <c r="HD59" s="134"/>
      <c r="HE59" s="134"/>
      <c r="HF59" s="134"/>
      <c r="HG59" s="134"/>
      <c r="HH59" s="134"/>
      <c r="HI59" s="134"/>
      <c r="HJ59" s="134"/>
      <c r="HK59" s="134"/>
      <c r="HL59" s="134"/>
      <c r="HM59" s="134"/>
      <c r="HN59" s="134"/>
      <c r="HO59" s="134"/>
      <c r="HP59" s="134"/>
      <c r="HQ59" s="134"/>
      <c r="HR59" s="134"/>
      <c r="HS59" s="134"/>
      <c r="HT59" s="134"/>
      <c r="HU59" s="134"/>
      <c r="HV59" s="134"/>
      <c r="HW59" s="134"/>
      <c r="HX59" s="134"/>
      <c r="HY59" s="134"/>
      <c r="HZ59" s="134"/>
      <c r="IA59" s="134"/>
      <c r="IB59" s="134"/>
      <c r="IC59" s="134"/>
      <c r="ID59" s="134"/>
      <c r="IE59" s="134"/>
      <c r="IF59" s="134"/>
      <c r="IG59" s="134"/>
      <c r="IH59" s="134"/>
      <c r="II59" s="134"/>
      <c r="IJ59" s="134"/>
      <c r="IK59" s="134"/>
      <c r="IL59" s="134"/>
      <c r="IM59" s="134"/>
      <c r="IN59" s="134"/>
      <c r="IO59" s="134"/>
      <c r="IP59" s="134"/>
      <c r="IQ59" s="134"/>
      <c r="IR59" s="134"/>
      <c r="IS59" s="134"/>
      <c r="IT59" s="134"/>
      <c r="IU59" s="134"/>
    </row>
    <row r="60" spans="1:255" s="135" customFormat="1" ht="12" customHeight="1" x14ac:dyDescent="0.25">
      <c r="A60" s="129"/>
      <c r="B60" s="130" t="s">
        <v>101</v>
      </c>
      <c r="C60" s="131" t="s">
        <v>102</v>
      </c>
      <c r="D60" s="131">
        <v>120</v>
      </c>
      <c r="E60" s="131" t="s">
        <v>103</v>
      </c>
      <c r="F60" s="132">
        <v>3000</v>
      </c>
      <c r="G60" s="133">
        <f t="shared" si="5"/>
        <v>360000</v>
      </c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34"/>
      <c r="CI60" s="134"/>
      <c r="CJ60" s="134"/>
      <c r="CK60" s="134"/>
      <c r="CL60" s="134"/>
      <c r="CM60" s="134"/>
      <c r="CN60" s="134"/>
      <c r="CO60" s="134"/>
      <c r="CP60" s="134"/>
      <c r="CQ60" s="134"/>
      <c r="CR60" s="134"/>
      <c r="CS60" s="134"/>
      <c r="CT60" s="134"/>
      <c r="CU60" s="134"/>
      <c r="CV60" s="134"/>
      <c r="CW60" s="134"/>
      <c r="CX60" s="134"/>
      <c r="CY60" s="134"/>
      <c r="CZ60" s="134"/>
      <c r="DA60" s="134"/>
      <c r="DB60" s="134"/>
      <c r="DC60" s="134"/>
      <c r="DD60" s="134"/>
      <c r="DE60" s="134"/>
      <c r="DF60" s="134"/>
      <c r="DG60" s="134"/>
      <c r="DH60" s="134"/>
      <c r="DI60" s="134"/>
      <c r="DJ60" s="134"/>
      <c r="DK60" s="134"/>
      <c r="DL60" s="134"/>
      <c r="DM60" s="134"/>
      <c r="DN60" s="134"/>
      <c r="DO60" s="134"/>
      <c r="DP60" s="134"/>
      <c r="DQ60" s="134"/>
      <c r="DR60" s="134"/>
      <c r="DS60" s="134"/>
      <c r="DT60" s="134"/>
      <c r="DU60" s="134"/>
      <c r="DV60" s="134"/>
      <c r="DW60" s="134"/>
      <c r="DX60" s="134"/>
      <c r="DY60" s="134"/>
      <c r="DZ60" s="134"/>
      <c r="EA60" s="134"/>
      <c r="EB60" s="134"/>
      <c r="EC60" s="134"/>
      <c r="ED60" s="134"/>
      <c r="EE60" s="134"/>
      <c r="EF60" s="134"/>
      <c r="EG60" s="134"/>
      <c r="EH60" s="134"/>
      <c r="EI60" s="134"/>
      <c r="EJ60" s="134"/>
      <c r="EK60" s="134"/>
      <c r="EL60" s="134"/>
      <c r="EM60" s="134"/>
      <c r="EN60" s="134"/>
      <c r="EO60" s="134"/>
      <c r="EP60" s="134"/>
      <c r="EQ60" s="134"/>
      <c r="ER60" s="134"/>
      <c r="ES60" s="134"/>
      <c r="ET60" s="134"/>
      <c r="EU60" s="134"/>
      <c r="EV60" s="134"/>
      <c r="EW60" s="134"/>
      <c r="EX60" s="134"/>
      <c r="EY60" s="134"/>
      <c r="EZ60" s="134"/>
      <c r="FA60" s="134"/>
      <c r="FB60" s="134"/>
      <c r="FC60" s="134"/>
      <c r="FD60" s="134"/>
      <c r="FE60" s="134"/>
      <c r="FF60" s="134"/>
      <c r="FG60" s="134"/>
      <c r="FH60" s="134"/>
      <c r="FI60" s="134"/>
      <c r="FJ60" s="134"/>
      <c r="FK60" s="134"/>
      <c r="FL60" s="134"/>
      <c r="FM60" s="134"/>
      <c r="FN60" s="134"/>
      <c r="FO60" s="134"/>
      <c r="FP60" s="134"/>
      <c r="FQ60" s="134"/>
      <c r="FR60" s="134"/>
      <c r="FS60" s="134"/>
      <c r="FT60" s="134"/>
      <c r="FU60" s="134"/>
      <c r="FV60" s="134"/>
      <c r="FW60" s="134"/>
      <c r="FX60" s="134"/>
      <c r="FY60" s="134"/>
      <c r="FZ60" s="134"/>
      <c r="GA60" s="134"/>
      <c r="GB60" s="134"/>
      <c r="GC60" s="134"/>
      <c r="GD60" s="134"/>
      <c r="GE60" s="134"/>
      <c r="GF60" s="134"/>
      <c r="GG60" s="134"/>
      <c r="GH60" s="134"/>
      <c r="GI60" s="134"/>
      <c r="GJ60" s="134"/>
      <c r="GK60" s="134"/>
      <c r="GL60" s="134"/>
      <c r="GM60" s="134"/>
      <c r="GN60" s="134"/>
      <c r="GO60" s="134"/>
      <c r="GP60" s="134"/>
      <c r="GQ60" s="134"/>
      <c r="GR60" s="134"/>
      <c r="GS60" s="134"/>
      <c r="GT60" s="134"/>
      <c r="GU60" s="134"/>
      <c r="GV60" s="134"/>
      <c r="GW60" s="134"/>
      <c r="GX60" s="134"/>
      <c r="GY60" s="134"/>
      <c r="GZ60" s="134"/>
      <c r="HA60" s="134"/>
      <c r="HB60" s="134"/>
      <c r="HC60" s="134"/>
      <c r="HD60" s="134"/>
      <c r="HE60" s="134"/>
      <c r="HF60" s="134"/>
      <c r="HG60" s="134"/>
      <c r="HH60" s="134"/>
      <c r="HI60" s="134"/>
      <c r="HJ60" s="134"/>
      <c r="HK60" s="134"/>
      <c r="HL60" s="134"/>
      <c r="HM60" s="134"/>
      <c r="HN60" s="134"/>
      <c r="HO60" s="134"/>
      <c r="HP60" s="134"/>
      <c r="HQ60" s="134"/>
      <c r="HR60" s="134"/>
      <c r="HS60" s="134"/>
      <c r="HT60" s="134"/>
      <c r="HU60" s="134"/>
      <c r="HV60" s="134"/>
      <c r="HW60" s="134"/>
      <c r="HX60" s="134"/>
      <c r="HY60" s="134"/>
      <c r="HZ60" s="134"/>
      <c r="IA60" s="134"/>
      <c r="IB60" s="134"/>
      <c r="IC60" s="134"/>
      <c r="ID60" s="134"/>
      <c r="IE60" s="134"/>
      <c r="IF60" s="134"/>
      <c r="IG60" s="134"/>
      <c r="IH60" s="134"/>
      <c r="II60" s="134"/>
      <c r="IJ60" s="134"/>
      <c r="IK60" s="134"/>
      <c r="IL60" s="134"/>
      <c r="IM60" s="134"/>
      <c r="IN60" s="134"/>
      <c r="IO60" s="134"/>
      <c r="IP60" s="134"/>
      <c r="IQ60" s="134"/>
      <c r="IR60" s="134"/>
      <c r="IS60" s="134"/>
      <c r="IT60" s="134"/>
      <c r="IU60" s="134"/>
    </row>
    <row r="61" spans="1:255" s="135" customFormat="1" ht="12" customHeight="1" x14ac:dyDescent="0.25">
      <c r="A61" s="129"/>
      <c r="B61" s="130" t="s">
        <v>104</v>
      </c>
      <c r="C61" s="131" t="s">
        <v>26</v>
      </c>
      <c r="D61" s="131">
        <v>50</v>
      </c>
      <c r="E61" s="131" t="s">
        <v>93</v>
      </c>
      <c r="F61" s="132">
        <v>650</v>
      </c>
      <c r="G61" s="133">
        <f>+F61*D61</f>
        <v>32500</v>
      </c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4"/>
      <c r="BO61" s="134"/>
      <c r="BP61" s="134"/>
      <c r="BQ61" s="134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134"/>
      <c r="CQ61" s="134"/>
      <c r="CR61" s="134"/>
      <c r="CS61" s="134"/>
      <c r="CT61" s="134"/>
      <c r="CU61" s="134"/>
      <c r="CV61" s="134"/>
      <c r="CW61" s="134"/>
      <c r="CX61" s="134"/>
      <c r="CY61" s="134"/>
      <c r="CZ61" s="134"/>
      <c r="DA61" s="134"/>
      <c r="DB61" s="134"/>
      <c r="DC61" s="134"/>
      <c r="DD61" s="134"/>
      <c r="DE61" s="134"/>
      <c r="DF61" s="134"/>
      <c r="DG61" s="134"/>
      <c r="DH61" s="134"/>
      <c r="DI61" s="134"/>
      <c r="DJ61" s="134"/>
      <c r="DK61" s="134"/>
      <c r="DL61" s="134"/>
      <c r="DM61" s="134"/>
      <c r="DN61" s="134"/>
      <c r="DO61" s="134"/>
      <c r="DP61" s="134"/>
      <c r="DQ61" s="134"/>
      <c r="DR61" s="134"/>
      <c r="DS61" s="134"/>
      <c r="DT61" s="134"/>
      <c r="DU61" s="134"/>
      <c r="DV61" s="134"/>
      <c r="DW61" s="134"/>
      <c r="DX61" s="134"/>
      <c r="DY61" s="134"/>
      <c r="DZ61" s="134"/>
      <c r="EA61" s="134"/>
      <c r="EB61" s="134"/>
      <c r="EC61" s="134"/>
      <c r="ED61" s="134"/>
      <c r="EE61" s="134"/>
      <c r="EF61" s="134"/>
      <c r="EG61" s="134"/>
      <c r="EH61" s="134"/>
      <c r="EI61" s="134"/>
      <c r="EJ61" s="134"/>
      <c r="EK61" s="134"/>
      <c r="EL61" s="134"/>
      <c r="EM61" s="134"/>
      <c r="EN61" s="134"/>
      <c r="EO61" s="134"/>
      <c r="EP61" s="134"/>
      <c r="EQ61" s="134"/>
      <c r="ER61" s="134"/>
      <c r="ES61" s="134"/>
      <c r="ET61" s="134"/>
      <c r="EU61" s="134"/>
      <c r="EV61" s="134"/>
      <c r="EW61" s="134"/>
      <c r="EX61" s="134"/>
      <c r="EY61" s="134"/>
      <c r="EZ61" s="134"/>
      <c r="FA61" s="134"/>
      <c r="FB61" s="134"/>
      <c r="FC61" s="134"/>
      <c r="FD61" s="134"/>
      <c r="FE61" s="134"/>
      <c r="FF61" s="134"/>
      <c r="FG61" s="134"/>
      <c r="FH61" s="134"/>
      <c r="FI61" s="134"/>
      <c r="FJ61" s="134"/>
      <c r="FK61" s="134"/>
      <c r="FL61" s="134"/>
      <c r="FM61" s="134"/>
      <c r="FN61" s="134"/>
      <c r="FO61" s="134"/>
      <c r="FP61" s="134"/>
      <c r="FQ61" s="134"/>
      <c r="FR61" s="134"/>
      <c r="FS61" s="134"/>
      <c r="FT61" s="134"/>
      <c r="FU61" s="134"/>
      <c r="FV61" s="134"/>
      <c r="FW61" s="134"/>
      <c r="FX61" s="134"/>
      <c r="FY61" s="134"/>
      <c r="FZ61" s="134"/>
      <c r="GA61" s="134"/>
      <c r="GB61" s="134"/>
      <c r="GC61" s="134"/>
      <c r="GD61" s="134"/>
      <c r="GE61" s="134"/>
      <c r="GF61" s="134"/>
      <c r="GG61" s="134"/>
      <c r="GH61" s="134"/>
      <c r="GI61" s="134"/>
      <c r="GJ61" s="134"/>
      <c r="GK61" s="134"/>
      <c r="GL61" s="134"/>
      <c r="GM61" s="134"/>
      <c r="GN61" s="134"/>
      <c r="GO61" s="134"/>
      <c r="GP61" s="134"/>
      <c r="GQ61" s="134"/>
      <c r="GR61" s="134"/>
      <c r="GS61" s="134"/>
      <c r="GT61" s="134"/>
      <c r="GU61" s="134"/>
      <c r="GV61" s="134"/>
      <c r="GW61" s="134"/>
      <c r="GX61" s="134"/>
      <c r="GY61" s="134"/>
      <c r="GZ61" s="134"/>
      <c r="HA61" s="134"/>
      <c r="HB61" s="134"/>
      <c r="HC61" s="134"/>
      <c r="HD61" s="134"/>
      <c r="HE61" s="134"/>
      <c r="HF61" s="134"/>
      <c r="HG61" s="134"/>
      <c r="HH61" s="134"/>
      <c r="HI61" s="134"/>
      <c r="HJ61" s="134"/>
      <c r="HK61" s="134"/>
      <c r="HL61" s="134"/>
      <c r="HM61" s="134"/>
      <c r="HN61" s="134"/>
      <c r="HO61" s="134"/>
      <c r="HP61" s="134"/>
      <c r="HQ61" s="134"/>
      <c r="HR61" s="134"/>
      <c r="HS61" s="134"/>
      <c r="HT61" s="134"/>
      <c r="HU61" s="134"/>
      <c r="HV61" s="134"/>
      <c r="HW61" s="134"/>
      <c r="HX61" s="134"/>
      <c r="HY61" s="134"/>
      <c r="HZ61" s="134"/>
      <c r="IA61" s="134"/>
      <c r="IB61" s="134"/>
      <c r="IC61" s="134"/>
      <c r="ID61" s="134"/>
      <c r="IE61" s="134"/>
      <c r="IF61" s="134"/>
      <c r="IG61" s="134"/>
      <c r="IH61" s="134"/>
      <c r="II61" s="134"/>
      <c r="IJ61" s="134"/>
      <c r="IK61" s="134"/>
      <c r="IL61" s="134"/>
      <c r="IM61" s="134"/>
      <c r="IN61" s="134"/>
      <c r="IO61" s="134"/>
      <c r="IP61" s="134"/>
      <c r="IQ61" s="134"/>
      <c r="IR61" s="134"/>
      <c r="IS61" s="134"/>
      <c r="IT61" s="134"/>
      <c r="IU61" s="134"/>
    </row>
    <row r="62" spans="1:255" ht="11.25" customHeight="1" x14ac:dyDescent="0.25">
      <c r="B62" s="16" t="s">
        <v>30</v>
      </c>
      <c r="C62" s="17"/>
      <c r="D62" s="17"/>
      <c r="E62" s="17"/>
      <c r="F62" s="18"/>
      <c r="G62" s="19">
        <f>SUM(G58:G61)</f>
        <v>632500</v>
      </c>
    </row>
    <row r="63" spans="1:255" ht="11.25" customHeight="1" x14ac:dyDescent="0.25">
      <c r="B63" s="36"/>
      <c r="C63" s="36"/>
      <c r="D63" s="36"/>
      <c r="E63" s="36"/>
      <c r="F63" s="37"/>
      <c r="G63" s="37"/>
    </row>
    <row r="64" spans="1:255" ht="11.25" customHeight="1" x14ac:dyDescent="0.25">
      <c r="B64" s="38" t="s">
        <v>31</v>
      </c>
      <c r="C64" s="39"/>
      <c r="D64" s="39"/>
      <c r="E64" s="39"/>
      <c r="F64" s="39"/>
      <c r="G64" s="40">
        <f>G28+G33+G38+G54+G62</f>
        <v>4138295</v>
      </c>
    </row>
    <row r="65" spans="1:255" ht="11.25" customHeight="1" x14ac:dyDescent="0.25">
      <c r="B65" s="41" t="s">
        <v>32</v>
      </c>
      <c r="C65" s="22"/>
      <c r="D65" s="22"/>
      <c r="E65" s="22"/>
      <c r="F65" s="22"/>
      <c r="G65" s="42">
        <f>G64*0.05</f>
        <v>206914.75</v>
      </c>
    </row>
    <row r="66" spans="1:255" ht="11.25" customHeight="1" x14ac:dyDescent="0.25">
      <c r="B66" s="43" t="s">
        <v>33</v>
      </c>
      <c r="C66" s="21"/>
      <c r="D66" s="21"/>
      <c r="E66" s="21"/>
      <c r="F66" s="21"/>
      <c r="G66" s="44">
        <f>G65+G64</f>
        <v>4345209.75</v>
      </c>
    </row>
    <row r="67" spans="1:255" ht="11.25" customHeight="1" x14ac:dyDescent="0.25">
      <c r="B67" s="41" t="s">
        <v>34</v>
      </c>
      <c r="C67" s="22"/>
      <c r="D67" s="22"/>
      <c r="E67" s="22"/>
      <c r="F67" s="22"/>
      <c r="G67" s="42">
        <f>G12</f>
        <v>4950400</v>
      </c>
    </row>
    <row r="68" spans="1:255" ht="11.25" customHeight="1" x14ac:dyDescent="0.25">
      <c r="B68" s="45" t="s">
        <v>35</v>
      </c>
      <c r="C68" s="46"/>
      <c r="D68" s="46"/>
      <c r="E68" s="46"/>
      <c r="F68" s="46"/>
      <c r="G68" s="47">
        <f>G67-G66</f>
        <v>605190.25</v>
      </c>
    </row>
    <row r="69" spans="1:255" ht="11.25" customHeight="1" x14ac:dyDescent="0.25">
      <c r="B69" s="34" t="s">
        <v>36</v>
      </c>
      <c r="C69" s="35"/>
      <c r="D69" s="35"/>
      <c r="E69" s="35"/>
      <c r="F69" s="35"/>
      <c r="G69" s="30"/>
    </row>
    <row r="70" spans="1:255" ht="11.25" customHeight="1" thickBot="1" x14ac:dyDescent="0.3">
      <c r="B70" s="48"/>
      <c r="C70" s="35"/>
      <c r="D70" s="35"/>
      <c r="E70" s="35"/>
      <c r="F70" s="35"/>
      <c r="G70" s="30"/>
    </row>
    <row r="71" spans="1:255" s="107" customFormat="1" ht="12" customHeight="1" x14ac:dyDescent="0.15">
      <c r="A71" s="104"/>
      <c r="B71" s="60" t="s">
        <v>37</v>
      </c>
      <c r="C71" s="105"/>
      <c r="D71" s="105"/>
      <c r="E71" s="105"/>
      <c r="F71" s="105"/>
      <c r="G71" s="106"/>
    </row>
    <row r="72" spans="1:255" s="107" customFormat="1" ht="12" customHeight="1" x14ac:dyDescent="0.15">
      <c r="A72" s="104"/>
      <c r="B72" s="61" t="s">
        <v>38</v>
      </c>
      <c r="C72" s="108"/>
      <c r="D72" s="108"/>
      <c r="E72" s="108"/>
      <c r="F72" s="108"/>
      <c r="G72" s="109"/>
    </row>
    <row r="73" spans="1:255" s="107" customFormat="1" ht="12" customHeight="1" x14ac:dyDescent="0.15">
      <c r="B73" s="61" t="s">
        <v>59</v>
      </c>
      <c r="C73" s="108"/>
      <c r="D73" s="108"/>
      <c r="E73" s="108"/>
      <c r="F73" s="108"/>
      <c r="G73" s="109"/>
    </row>
    <row r="74" spans="1:255" s="107" customFormat="1" ht="12" customHeight="1" x14ac:dyDescent="0.15">
      <c r="B74" s="61" t="s">
        <v>107</v>
      </c>
      <c r="C74" s="108"/>
      <c r="D74" s="108"/>
      <c r="E74" s="108"/>
      <c r="F74" s="108"/>
      <c r="G74" s="109"/>
    </row>
    <row r="75" spans="1:255" s="107" customFormat="1" ht="12" customHeight="1" x14ac:dyDescent="0.15">
      <c r="B75" s="61" t="s">
        <v>39</v>
      </c>
      <c r="C75" s="108"/>
      <c r="D75" s="108"/>
      <c r="E75" s="108"/>
      <c r="F75" s="108"/>
      <c r="G75" s="109"/>
    </row>
    <row r="76" spans="1:255" s="107" customFormat="1" ht="12" customHeight="1" x14ac:dyDescent="0.15">
      <c r="B76" s="61" t="s">
        <v>40</v>
      </c>
      <c r="C76" s="108"/>
      <c r="D76" s="108"/>
      <c r="E76" s="108"/>
      <c r="F76" s="108"/>
      <c r="G76" s="109"/>
    </row>
    <row r="77" spans="1:255" s="107" customFormat="1" ht="12" customHeight="1" thickBot="1" x14ac:dyDescent="0.2">
      <c r="B77" s="62" t="s">
        <v>41</v>
      </c>
      <c r="C77" s="110"/>
      <c r="D77" s="110"/>
      <c r="E77" s="110"/>
      <c r="F77" s="110"/>
      <c r="G77" s="111"/>
    </row>
    <row r="78" spans="1:255" s="114" customFormat="1" ht="9" x14ac:dyDescent="0.15">
      <c r="A78" s="112"/>
      <c r="B78" s="58"/>
      <c r="C78" s="32"/>
      <c r="D78" s="32"/>
      <c r="E78" s="32"/>
      <c r="F78" s="32"/>
      <c r="G78" s="113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  <c r="EE78" s="112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2"/>
      <c r="FA78" s="112"/>
      <c r="FB78" s="112"/>
      <c r="FC78" s="112"/>
      <c r="FD78" s="112"/>
      <c r="FE78" s="112"/>
      <c r="FF78" s="112"/>
      <c r="FG78" s="112"/>
      <c r="FH78" s="112"/>
      <c r="FI78" s="112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2"/>
      <c r="GA78" s="112"/>
      <c r="GB78" s="112"/>
      <c r="GC78" s="112"/>
      <c r="GD78" s="112"/>
      <c r="GE78" s="112"/>
      <c r="GF78" s="112"/>
      <c r="GG78" s="112"/>
      <c r="GH78" s="112"/>
      <c r="GI78" s="112"/>
      <c r="GJ78" s="112"/>
      <c r="GK78" s="112"/>
      <c r="GL78" s="112"/>
      <c r="GM78" s="112"/>
      <c r="GN78" s="112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2"/>
      <c r="HF78" s="112"/>
      <c r="HG78" s="112"/>
      <c r="HH78" s="112"/>
      <c r="HI78" s="112"/>
      <c r="HJ78" s="112"/>
      <c r="HK78" s="112"/>
      <c r="HL78" s="112"/>
      <c r="HM78" s="112"/>
      <c r="HN78" s="112"/>
      <c r="HO78" s="112"/>
      <c r="HP78" s="112"/>
      <c r="HQ78" s="112"/>
      <c r="HR78" s="112"/>
      <c r="HS78" s="112"/>
      <c r="HT78" s="112"/>
      <c r="HU78" s="112"/>
      <c r="HV78" s="112"/>
      <c r="HW78" s="112"/>
      <c r="HX78" s="112"/>
      <c r="HY78" s="112"/>
      <c r="HZ78" s="112"/>
      <c r="IA78" s="112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112"/>
      <c r="IM78" s="112"/>
      <c r="IN78" s="112"/>
      <c r="IO78" s="112"/>
      <c r="IP78" s="112"/>
      <c r="IQ78" s="112"/>
      <c r="IR78" s="112"/>
      <c r="IS78" s="112"/>
      <c r="IT78" s="112"/>
      <c r="IU78" s="112"/>
    </row>
    <row r="79" spans="1:255" ht="11.25" customHeight="1" thickBot="1" x14ac:dyDescent="0.3">
      <c r="B79" s="116" t="s">
        <v>42</v>
      </c>
      <c r="C79" s="117"/>
      <c r="D79" s="57"/>
      <c r="E79" s="23"/>
      <c r="F79" s="23"/>
      <c r="G79" s="30"/>
    </row>
    <row r="80" spans="1:255" ht="11.25" customHeight="1" x14ac:dyDescent="0.25">
      <c r="B80" s="50" t="s">
        <v>29</v>
      </c>
      <c r="C80" s="24" t="s">
        <v>43</v>
      </c>
      <c r="D80" s="51" t="s">
        <v>44</v>
      </c>
      <c r="E80" s="23"/>
      <c r="F80" s="23"/>
      <c r="G80" s="30"/>
    </row>
    <row r="81" spans="2:7" ht="11.25" customHeight="1" x14ac:dyDescent="0.25">
      <c r="B81" s="52" t="s">
        <v>45</v>
      </c>
      <c r="C81" s="25">
        <f>+G28</f>
        <v>2390000</v>
      </c>
      <c r="D81" s="53">
        <f>(C81/C87)</f>
        <v>0.550030985270619</v>
      </c>
      <c r="E81" s="23"/>
      <c r="F81" s="23"/>
      <c r="G81" s="30"/>
    </row>
    <row r="82" spans="2:7" ht="11.25" customHeight="1" x14ac:dyDescent="0.25">
      <c r="B82" s="52" t="s">
        <v>46</v>
      </c>
      <c r="C82" s="26">
        <v>0</v>
      </c>
      <c r="D82" s="53">
        <v>0</v>
      </c>
      <c r="E82" s="23"/>
      <c r="F82" s="23"/>
      <c r="G82" s="30"/>
    </row>
    <row r="83" spans="2:7" ht="11.25" customHeight="1" x14ac:dyDescent="0.25">
      <c r="B83" s="52" t="s">
        <v>47</v>
      </c>
      <c r="C83" s="25">
        <f>+G38</f>
        <v>0</v>
      </c>
      <c r="D83" s="53">
        <f>(C83/C87)</f>
        <v>0</v>
      </c>
      <c r="E83" s="23"/>
      <c r="F83" s="23"/>
      <c r="G83" s="30"/>
    </row>
    <row r="84" spans="2:7" ht="11.25" customHeight="1" x14ac:dyDescent="0.25">
      <c r="B84" s="52" t="s">
        <v>23</v>
      </c>
      <c r="C84" s="25">
        <f>+G54</f>
        <v>1115795</v>
      </c>
      <c r="D84" s="53">
        <f>(C84/C87)</f>
        <v>0.25678737372804616</v>
      </c>
      <c r="E84" s="23"/>
      <c r="F84" s="23"/>
      <c r="G84" s="30"/>
    </row>
    <row r="85" spans="2:7" ht="11.25" customHeight="1" x14ac:dyDescent="0.25">
      <c r="B85" s="52" t="s">
        <v>48</v>
      </c>
      <c r="C85" s="27">
        <f>+G62</f>
        <v>632500</v>
      </c>
      <c r="D85" s="53">
        <f>(C85/C87)</f>
        <v>0.14556259338228725</v>
      </c>
      <c r="E85" s="29"/>
      <c r="F85" s="29"/>
      <c r="G85" s="30"/>
    </row>
    <row r="86" spans="2:7" ht="11.25" customHeight="1" x14ac:dyDescent="0.25">
      <c r="B86" s="52" t="s">
        <v>49</v>
      </c>
      <c r="C86" s="27">
        <f>+G65</f>
        <v>206914.75</v>
      </c>
      <c r="D86" s="53">
        <f>(C86/C87)</f>
        <v>4.7619047619047616E-2</v>
      </c>
      <c r="E86" s="29"/>
      <c r="F86" s="29"/>
      <c r="G86" s="30"/>
    </row>
    <row r="87" spans="2:7" ht="11.25" customHeight="1" thickBot="1" x14ac:dyDescent="0.3">
      <c r="B87" s="54" t="s">
        <v>50</v>
      </c>
      <c r="C87" s="55">
        <f>SUM(C81:C86)</f>
        <v>4345209.75</v>
      </c>
      <c r="D87" s="56">
        <f>SUM(D81:D86)</f>
        <v>1</v>
      </c>
      <c r="E87" s="29"/>
      <c r="F87" s="29"/>
      <c r="G87" s="30"/>
    </row>
    <row r="88" spans="2:7" ht="11.25" customHeight="1" x14ac:dyDescent="0.25">
      <c r="B88" s="48"/>
      <c r="C88" s="35"/>
      <c r="D88" s="35"/>
      <c r="E88" s="35"/>
      <c r="F88" s="35"/>
      <c r="G88" s="30"/>
    </row>
    <row r="89" spans="2:7" ht="11.25" customHeight="1" x14ac:dyDescent="0.25">
      <c r="B89" s="49"/>
      <c r="C89" s="35"/>
      <c r="D89" s="35"/>
      <c r="E89" s="35"/>
      <c r="F89" s="35"/>
      <c r="G89" s="30"/>
    </row>
    <row r="90" spans="2:7" ht="11.25" customHeight="1" thickBot="1" x14ac:dyDescent="0.3">
      <c r="B90" s="64"/>
      <c r="C90" s="65" t="s">
        <v>105</v>
      </c>
      <c r="D90" s="66"/>
      <c r="E90" s="67"/>
      <c r="F90" s="28"/>
      <c r="G90" s="30"/>
    </row>
    <row r="91" spans="2:7" ht="11.25" customHeight="1" x14ac:dyDescent="0.25">
      <c r="B91" s="68" t="s">
        <v>55</v>
      </c>
      <c r="C91" s="69">
        <v>1400</v>
      </c>
      <c r="D91" s="69">
        <v>1600</v>
      </c>
      <c r="E91" s="70">
        <v>1800</v>
      </c>
      <c r="F91" s="63"/>
      <c r="G91" s="31"/>
    </row>
    <row r="92" spans="2:7" ht="11.25" customHeight="1" thickBot="1" x14ac:dyDescent="0.3">
      <c r="B92" s="54" t="s">
        <v>106</v>
      </c>
      <c r="C92" s="76">
        <f>(G66/C91)</f>
        <v>3103.7212500000001</v>
      </c>
      <c r="D92" s="76">
        <f>(G66/D91)</f>
        <v>2715.7560937500002</v>
      </c>
      <c r="E92" s="77">
        <f>(G66/E91)</f>
        <v>2414.0054166666669</v>
      </c>
      <c r="F92" s="63"/>
      <c r="G92" s="31"/>
    </row>
    <row r="93" spans="2:7" ht="11.25" customHeight="1" x14ac:dyDescent="0.25">
      <c r="B93" s="59" t="s">
        <v>51</v>
      </c>
      <c r="C93" s="32"/>
      <c r="D93" s="32"/>
      <c r="E93" s="32"/>
      <c r="F93" s="32"/>
      <c r="G93" s="32"/>
    </row>
  </sheetData>
  <mergeCells count="9">
    <mergeCell ref="B79:C79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2023-02-07T11:52:55Z</dcterms:modified>
</cp:coreProperties>
</file>