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20490" windowHeight="7755"/>
  </bookViews>
  <sheets>
    <sheet name="APICOLA" sheetId="1" r:id="rId1"/>
  </sheets>
  <calcPr calcId="152511"/>
</workbook>
</file>

<file path=xl/calcChain.xml><?xml version="1.0" encoding="utf-8"?>
<calcChain xmlns="http://schemas.openxmlformats.org/spreadsheetml/2006/main">
  <c r="G12" i="1" l="1"/>
  <c r="G36" i="1" l="1"/>
  <c r="G38" i="1"/>
  <c r="G39" i="1"/>
  <c r="G40" i="1"/>
  <c r="G41" i="1"/>
  <c r="G42" i="1"/>
  <c r="G43" i="1"/>
  <c r="G37" i="1"/>
  <c r="G31" i="1"/>
  <c r="G21" i="1"/>
  <c r="G32" i="1" l="1"/>
  <c r="G49" i="1"/>
  <c r="G27" i="1" l="1"/>
  <c r="C69" i="1" l="1"/>
  <c r="C72" i="1"/>
  <c r="G54" i="1"/>
  <c r="G22" i="1" l="1"/>
  <c r="C68" i="1" s="1"/>
  <c r="G44" i="1"/>
  <c r="C71" i="1" s="1"/>
  <c r="C70" i="1"/>
  <c r="G51" i="1" l="1"/>
  <c r="G52" i="1" s="1"/>
  <c r="G53" i="1" l="1"/>
  <c r="D79" i="1" s="1"/>
  <c r="C73" i="1"/>
  <c r="E79" i="1" l="1"/>
  <c r="C74" i="1"/>
  <c r="D73" i="1" s="1"/>
  <c r="C79" i="1"/>
  <c r="G55" i="1"/>
  <c r="D69" i="1" l="1"/>
  <c r="D72" i="1"/>
  <c r="D70" i="1"/>
  <c r="D71" i="1"/>
  <c r="D68" i="1"/>
  <c r="D74" i="1" l="1"/>
</calcChain>
</file>

<file path=xl/sharedStrings.xml><?xml version="1.0" encoding="utf-8"?>
<sst xmlns="http://schemas.openxmlformats.org/spreadsheetml/2006/main" count="123" uniqueCount="88">
  <si>
    <t>RUBRO O CULTIVO</t>
  </si>
  <si>
    <t>Apicola</t>
  </si>
  <si>
    <t>RENDIMIENTO (Kg/Colmena)</t>
  </si>
  <si>
    <t>VARIEDAD</t>
  </si>
  <si>
    <t>Multiflora</t>
  </si>
  <si>
    <t>FECHA ESTIMADA  PRECIO VENTA</t>
  </si>
  <si>
    <t>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</si>
  <si>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</si>
  <si>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</si>
  <si>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</si>
  <si>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</si>
  <si>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</si>
  <si>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</si>
  <si>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</si>
  <si>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</si>
  <si>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</si>
  <si>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</si>
  <si>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</si>
  <si>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SAN CARLOS, ÑIQUEN, SAN FABIAN</t>
  </si>
  <si>
    <t>FECHA DE COSECHA</t>
  </si>
  <si>
    <t>FECHA PRECIO INSUMOS</t>
  </si>
  <si>
    <t>CONTINGENCIA</t>
  </si>
  <si>
    <t>SEQUÍA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</si>
  <si>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</si>
  <si>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</si>
  <si>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</si>
  <si>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</si>
  <si>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</si>
  <si>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</si>
  <si>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</si>
  <si>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</si>
  <si>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</si>
  <si>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</si>
  <si>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Enero-Diciembre</t>
  </si>
  <si>
    <t>Subtotal Jornadas Hombre</t>
  </si>
  <si>
    <t>JORNADAS ANIMAL</t>
  </si>
  <si>
    <t>Subtotal Jornadas Animal</t>
  </si>
  <si>
    <t>MAQUINARIA</t>
  </si>
  <si>
    <t>Cosecha</t>
  </si>
  <si>
    <t>JM</t>
  </si>
  <si>
    <t>Abril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</si>
  <si>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</si>
  <si>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</si>
  <si>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</si>
  <si>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</si>
  <si>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</si>
  <si>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</si>
  <si>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</si>
  <si>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Mayo-Agosto</t>
  </si>
  <si>
    <t>Torta nutricional</t>
  </si>
  <si>
    <t>Jarabe</t>
  </si>
  <si>
    <t>Lt</t>
  </si>
  <si>
    <t>Control varroa</t>
  </si>
  <si>
    <t>Un</t>
  </si>
  <si>
    <t>Reposicion reina</t>
  </si>
  <si>
    <t>Sanitización</t>
  </si>
  <si>
    <t>Cera</t>
  </si>
  <si>
    <t>Reposicion materiales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</si>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</sst>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7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0" zoomScaleNormal="140" workbookViewId="0">
      <selection activeCell="J44" sqref="J4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35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5" t="s">
        <v>5</v>
      </c>
      <c r="F10" s="146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5" t="s">
        <v>9</v>
      </c>
      <c r="F11" s="146"/>
      <c r="G11" s="94">
        <v>3500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122500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5" t="s">
        <v>15</v>
      </c>
      <c r="F13" s="146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5" t="s">
        <v>19</v>
      </c>
      <c r="F14" s="146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49" t="s">
        <v>21</v>
      </c>
      <c r="F15" s="150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20000</v>
      </c>
      <c r="G21" s="17">
        <f>(D21*F21)</f>
        <v>40000</v>
      </c>
    </row>
    <row r="22" spans="1:7" ht="12.75" customHeight="1" x14ac:dyDescent="0.25">
      <c r="A22" s="23"/>
      <c r="B22" s="33" t="s">
        <v>34</v>
      </c>
      <c r="C22" s="34"/>
      <c r="D22" s="34"/>
      <c r="E22" s="34"/>
      <c r="F22" s="35"/>
      <c r="G22" s="36">
        <f>SUM(G21:G21)</f>
        <v>40000</v>
      </c>
    </row>
    <row r="23" spans="1:7" ht="12" customHeight="1" x14ac:dyDescent="0.25">
      <c r="A23" s="2"/>
      <c r="B23" s="24"/>
      <c r="C23" s="26"/>
      <c r="D23" s="26"/>
      <c r="E23" s="26"/>
      <c r="F23" s="37"/>
      <c r="G23" s="37"/>
    </row>
    <row r="24" spans="1:7" ht="12" customHeight="1" x14ac:dyDescent="0.25">
      <c r="A24" s="5"/>
      <c r="B24" s="38" t="s">
        <v>35</v>
      </c>
      <c r="C24" s="39"/>
      <c r="D24" s="40"/>
      <c r="E24" s="40"/>
      <c r="F24" s="41"/>
      <c r="G24" s="41"/>
    </row>
    <row r="25" spans="1:7" ht="24" customHeight="1" x14ac:dyDescent="0.25">
      <c r="A25" s="5"/>
      <c r="B25" s="97" t="s">
        <v>25</v>
      </c>
      <c r="C25" s="98" t="s">
        <v>26</v>
      </c>
      <c r="D25" s="98" t="s">
        <v>27</v>
      </c>
      <c r="E25" s="97" t="s">
        <v>28</v>
      </c>
      <c r="F25" s="98" t="s">
        <v>29</v>
      </c>
      <c r="G25" s="97" t="s">
        <v>30</v>
      </c>
    </row>
    <row r="26" spans="1:7" ht="12" customHeight="1" x14ac:dyDescent="0.25">
      <c r="A26" s="66"/>
      <c r="B26" s="103"/>
      <c r="C26" s="104"/>
      <c r="D26" s="104"/>
      <c r="E26" s="104"/>
      <c r="F26" s="105"/>
      <c r="G26" s="105"/>
    </row>
    <row r="27" spans="1:7" ht="12" customHeight="1" x14ac:dyDescent="0.25">
      <c r="A27" s="5"/>
      <c r="B27" s="99" t="s">
        <v>36</v>
      </c>
      <c r="C27" s="100"/>
      <c r="D27" s="100"/>
      <c r="E27" s="100"/>
      <c r="F27" s="101"/>
      <c r="G27" s="102">
        <f>SUM(G26:G26)</f>
        <v>0</v>
      </c>
    </row>
    <row r="28" spans="1:7" ht="12" customHeight="1" x14ac:dyDescent="0.25">
      <c r="A28" s="2"/>
      <c r="B28" s="42"/>
      <c r="C28" s="43"/>
      <c r="D28" s="43"/>
      <c r="E28" s="43"/>
      <c r="F28" s="44"/>
      <c r="G28" s="44"/>
    </row>
    <row r="29" spans="1:7" ht="12" customHeight="1" x14ac:dyDescent="0.25">
      <c r="A29" s="5"/>
      <c r="B29" s="38" t="s">
        <v>37</v>
      </c>
      <c r="C29" s="39"/>
      <c r="D29" s="40"/>
      <c r="E29" s="40"/>
      <c r="F29" s="41"/>
      <c r="G29" s="41"/>
    </row>
    <row r="30" spans="1:7" ht="24" customHeight="1" x14ac:dyDescent="0.25">
      <c r="A30" s="5"/>
      <c r="B30" s="45" t="s">
        <v>25</v>
      </c>
      <c r="C30" s="45" t="s">
        <v>26</v>
      </c>
      <c r="D30" s="45" t="s">
        <v>27</v>
      </c>
      <c r="E30" s="45" t="s">
        <v>28</v>
      </c>
      <c r="F30" s="46" t="s">
        <v>29</v>
      </c>
      <c r="G30" s="45" t="s">
        <v>30</v>
      </c>
    </row>
    <row r="31" spans="1:7" ht="12.75" customHeight="1" x14ac:dyDescent="0.25">
      <c r="A31" s="23"/>
      <c r="B31" s="12" t="s">
        <v>38</v>
      </c>
      <c r="C31" s="31" t="s">
        <v>39</v>
      </c>
      <c r="D31" s="32">
        <v>0.125</v>
      </c>
      <c r="E31" s="31" t="s">
        <v>40</v>
      </c>
      <c r="F31" s="17">
        <v>120000</v>
      </c>
      <c r="G31" s="17">
        <f>(D31*F31)</f>
        <v>15000</v>
      </c>
    </row>
    <row r="32" spans="1:7" ht="12.75" customHeight="1" x14ac:dyDescent="0.25">
      <c r="A32" s="5"/>
      <c r="B32" s="47" t="s">
        <v>41</v>
      </c>
      <c r="C32" s="48"/>
      <c r="D32" s="48"/>
      <c r="E32" s="48"/>
      <c r="F32" s="49"/>
      <c r="G32" s="50">
        <f>SUM(G31:G31)</f>
        <v>15000</v>
      </c>
    </row>
    <row r="33" spans="1:11" ht="12" customHeight="1" x14ac:dyDescent="0.25">
      <c r="A33" s="2"/>
      <c r="B33" s="42"/>
      <c r="C33" s="43"/>
      <c r="D33" s="43"/>
      <c r="E33" s="43"/>
      <c r="F33" s="44"/>
      <c r="G33" s="44"/>
    </row>
    <row r="34" spans="1:11" ht="12" customHeight="1" x14ac:dyDescent="0.25">
      <c r="A34" s="5"/>
      <c r="B34" s="38" t="s">
        <v>42</v>
      </c>
      <c r="C34" s="39"/>
      <c r="D34" s="40"/>
      <c r="E34" s="40"/>
      <c r="F34" s="41"/>
      <c r="G34" s="41"/>
    </row>
    <row r="35" spans="1:11" ht="24" customHeight="1" x14ac:dyDescent="0.25">
      <c r="A35" s="5"/>
      <c r="B35" s="46" t="s">
        <v>43</v>
      </c>
      <c r="C35" s="46" t="s">
        <v>44</v>
      </c>
      <c r="D35" s="46" t="s">
        <v>45</v>
      </c>
      <c r="E35" s="46" t="s">
        <v>28</v>
      </c>
      <c r="F35" s="46" t="s">
        <v>29</v>
      </c>
      <c r="G35" s="46" t="s">
        <v>30</v>
      </c>
      <c r="K35" s="91"/>
    </row>
    <row r="36" spans="1:11" ht="12.75" customHeight="1" x14ac:dyDescent="0.25">
      <c r="A36" s="23"/>
      <c r="B36" s="114" t="s">
        <v>46</v>
      </c>
      <c r="C36" s="95" t="s">
        <v>47</v>
      </c>
      <c r="D36" s="96">
        <v>10</v>
      </c>
      <c r="E36" s="95" t="s">
        <v>48</v>
      </c>
      <c r="F36" s="96">
        <v>1150</v>
      </c>
      <c r="G36" s="53">
        <f t="shared" ref="G36:G43" si="0">(D36*F36)</f>
        <v>11500</v>
      </c>
      <c r="K36" s="91"/>
    </row>
    <row r="37" spans="1:11" ht="12.75" customHeight="1" x14ac:dyDescent="0.25">
      <c r="A37" s="23"/>
      <c r="B37" s="15" t="s">
        <v>49</v>
      </c>
      <c r="C37" s="51" t="s">
        <v>47</v>
      </c>
      <c r="D37" s="52">
        <v>1</v>
      </c>
      <c r="E37" s="51" t="s">
        <v>48</v>
      </c>
      <c r="F37" s="53">
        <v>4700</v>
      </c>
      <c r="G37" s="53">
        <f t="shared" si="0"/>
        <v>4700</v>
      </c>
    </row>
    <row r="38" spans="1:11" ht="12.75" customHeight="1" x14ac:dyDescent="0.25">
      <c r="A38" s="23"/>
      <c r="B38" s="15" t="s">
        <v>50</v>
      </c>
      <c r="C38" s="54" t="s">
        <v>51</v>
      </c>
      <c r="D38" s="16">
        <v>6</v>
      </c>
      <c r="E38" s="54" t="s">
        <v>48</v>
      </c>
      <c r="F38" s="53">
        <v>650</v>
      </c>
      <c r="G38" s="53">
        <f t="shared" si="0"/>
        <v>3900</v>
      </c>
    </row>
    <row r="39" spans="1:11" ht="12.75" customHeight="1" x14ac:dyDescent="0.25">
      <c r="A39" s="23"/>
      <c r="B39" s="15" t="s">
        <v>52</v>
      </c>
      <c r="C39" s="51" t="s">
        <v>53</v>
      </c>
      <c r="D39" s="52">
        <v>8</v>
      </c>
      <c r="E39" s="51" t="s">
        <v>48</v>
      </c>
      <c r="F39" s="53">
        <v>1000</v>
      </c>
      <c r="G39" s="53">
        <f t="shared" si="0"/>
        <v>8000</v>
      </c>
    </row>
    <row r="40" spans="1:11" ht="12.75" customHeight="1" x14ac:dyDescent="0.25">
      <c r="A40" s="23"/>
      <c r="B40" s="15" t="s">
        <v>54</v>
      </c>
      <c r="C40" s="51" t="s">
        <v>53</v>
      </c>
      <c r="D40" s="52">
        <v>1</v>
      </c>
      <c r="E40" s="51" t="s">
        <v>33</v>
      </c>
      <c r="F40" s="53">
        <v>13500</v>
      </c>
      <c r="G40" s="53">
        <f t="shared" si="0"/>
        <v>13500</v>
      </c>
    </row>
    <row r="41" spans="1:11" ht="12.75" customHeight="1" x14ac:dyDescent="0.25">
      <c r="A41" s="23"/>
      <c r="B41" s="15" t="s">
        <v>55</v>
      </c>
      <c r="C41" s="51" t="s">
        <v>53</v>
      </c>
      <c r="D41" s="52">
        <v>1</v>
      </c>
      <c r="E41" s="51" t="s">
        <v>33</v>
      </c>
      <c r="F41" s="53">
        <v>1200</v>
      </c>
      <c r="G41" s="53">
        <f t="shared" si="0"/>
        <v>1200</v>
      </c>
    </row>
    <row r="42" spans="1:11" ht="12.75" customHeight="1" x14ac:dyDescent="0.25">
      <c r="A42" s="23"/>
      <c r="B42" s="15" t="s">
        <v>56</v>
      </c>
      <c r="C42" s="51" t="s">
        <v>53</v>
      </c>
      <c r="D42" s="52">
        <v>1</v>
      </c>
      <c r="E42" s="51" t="s">
        <v>33</v>
      </c>
      <c r="F42" s="53">
        <v>7200</v>
      </c>
      <c r="G42" s="53">
        <f t="shared" si="0"/>
        <v>7200</v>
      </c>
    </row>
    <row r="43" spans="1:11" ht="12.75" customHeight="1" x14ac:dyDescent="0.25">
      <c r="A43" s="23"/>
      <c r="B43" s="15" t="s">
        <v>57</v>
      </c>
      <c r="C43" s="51" t="s">
        <v>53</v>
      </c>
      <c r="D43" s="52">
        <v>1</v>
      </c>
      <c r="E43" s="51" t="s">
        <v>33</v>
      </c>
      <c r="F43" s="53">
        <v>5280</v>
      </c>
      <c r="G43" s="53">
        <f t="shared" si="0"/>
        <v>5280</v>
      </c>
    </row>
    <row r="44" spans="1:11" ht="13.5" customHeight="1" x14ac:dyDescent="0.25">
      <c r="A44" s="5"/>
      <c r="B44" s="55" t="s">
        <v>58</v>
      </c>
      <c r="C44" s="56"/>
      <c r="D44" s="56"/>
      <c r="E44" s="56"/>
      <c r="F44" s="57"/>
      <c r="G44" s="58">
        <f>SUM(G36:G43)</f>
        <v>55280</v>
      </c>
    </row>
    <row r="45" spans="1:11" ht="12" customHeight="1" x14ac:dyDescent="0.25">
      <c r="A45" s="2"/>
      <c r="B45" s="42"/>
      <c r="C45" s="43"/>
      <c r="D45" s="43"/>
      <c r="E45" s="59"/>
      <c r="F45" s="44"/>
      <c r="G45" s="44"/>
    </row>
    <row r="46" spans="1:11" ht="12" customHeight="1" x14ac:dyDescent="0.25">
      <c r="A46" s="5"/>
      <c r="B46" s="38" t="s">
        <v>59</v>
      </c>
      <c r="C46" s="39"/>
      <c r="D46" s="40"/>
      <c r="E46" s="40"/>
      <c r="F46" s="41"/>
      <c r="G46" s="41"/>
    </row>
    <row r="47" spans="1:11" ht="24" customHeight="1" x14ac:dyDescent="0.25">
      <c r="A47" s="5"/>
      <c r="B47" s="97" t="s">
        <v>60</v>
      </c>
      <c r="C47" s="98" t="s">
        <v>44</v>
      </c>
      <c r="D47" s="98" t="s">
        <v>45</v>
      </c>
      <c r="E47" s="97" t="s">
        <v>28</v>
      </c>
      <c r="F47" s="98" t="s">
        <v>29</v>
      </c>
      <c r="G47" s="97" t="s">
        <v>30</v>
      </c>
    </row>
    <row r="48" spans="1:11" ht="12.75" customHeight="1" x14ac:dyDescent="0.25">
      <c r="A48" s="66"/>
      <c r="B48" s="110"/>
      <c r="C48" s="111"/>
      <c r="D48" s="112"/>
      <c r="E48" s="113"/>
      <c r="F48" s="112"/>
      <c r="G48" s="112"/>
    </row>
    <row r="49" spans="1:7" ht="13.5" customHeight="1" x14ac:dyDescent="0.25">
      <c r="A49" s="5"/>
      <c r="B49" s="106" t="s">
        <v>61</v>
      </c>
      <c r="C49" s="107"/>
      <c r="D49" s="107"/>
      <c r="E49" s="107"/>
      <c r="F49" s="108"/>
      <c r="G49" s="109">
        <f>SUM(G48:G48)</f>
        <v>0</v>
      </c>
    </row>
    <row r="50" spans="1:7" ht="12" customHeight="1" x14ac:dyDescent="0.25">
      <c r="A50" s="2"/>
      <c r="B50" s="69"/>
      <c r="C50" s="69"/>
      <c r="D50" s="69"/>
      <c r="E50" s="69"/>
      <c r="F50" s="70"/>
      <c r="G50" s="70"/>
    </row>
    <row r="51" spans="1:7" ht="12" customHeight="1" x14ac:dyDescent="0.25">
      <c r="A51" s="66"/>
      <c r="B51" s="71" t="s">
        <v>62</v>
      </c>
      <c r="C51" s="72"/>
      <c r="D51" s="72"/>
      <c r="E51" s="72"/>
      <c r="F51" s="72"/>
      <c r="G51" s="73">
        <f>G22+G27+G32+G44+G49</f>
        <v>110280</v>
      </c>
    </row>
    <row r="52" spans="1:7" ht="12" customHeight="1" x14ac:dyDescent="0.25">
      <c r="A52" s="66"/>
      <c r="B52" s="74" t="s">
        <v>63</v>
      </c>
      <c r="C52" s="61"/>
      <c r="D52" s="61"/>
      <c r="E52" s="61"/>
      <c r="F52" s="61"/>
      <c r="G52" s="75">
        <f>G51*0.05</f>
        <v>5514</v>
      </c>
    </row>
    <row r="53" spans="1:7" ht="12" customHeight="1" x14ac:dyDescent="0.25">
      <c r="A53" s="66"/>
      <c r="B53" s="76" t="s">
        <v>64</v>
      </c>
      <c r="C53" s="60"/>
      <c r="D53" s="60"/>
      <c r="E53" s="60"/>
      <c r="F53" s="60"/>
      <c r="G53" s="77">
        <f>G52+G51</f>
        <v>115794</v>
      </c>
    </row>
    <row r="54" spans="1:7" ht="12" customHeight="1" x14ac:dyDescent="0.25">
      <c r="A54" s="66"/>
      <c r="B54" s="74" t="s">
        <v>65</v>
      </c>
      <c r="C54" s="61"/>
      <c r="D54" s="61"/>
      <c r="E54" s="61"/>
      <c r="F54" s="61"/>
      <c r="G54" s="75">
        <f>G12</f>
        <v>122500</v>
      </c>
    </row>
    <row r="55" spans="1:7" ht="12" customHeight="1" x14ac:dyDescent="0.25">
      <c r="A55" s="66"/>
      <c r="B55" s="78" t="s">
        <v>66</v>
      </c>
      <c r="C55" s="79"/>
      <c r="D55" s="79"/>
      <c r="E55" s="79"/>
      <c r="F55" s="79"/>
      <c r="G55" s="80">
        <f>G54-G53</f>
        <v>6706</v>
      </c>
    </row>
    <row r="56" spans="1:7" ht="12" customHeight="1" x14ac:dyDescent="0.25">
      <c r="A56" s="66"/>
      <c r="B56" s="67" t="s">
        <v>67</v>
      </c>
      <c r="C56" s="68"/>
      <c r="D56" s="68"/>
      <c r="E56" s="68"/>
      <c r="F56" s="68"/>
      <c r="G56" s="63"/>
    </row>
    <row r="57" spans="1:7" ht="12.75" customHeight="1" thickBot="1" x14ac:dyDescent="0.3">
      <c r="A57" s="66"/>
      <c r="B57" s="81"/>
      <c r="C57" s="68"/>
      <c r="D57" s="68"/>
      <c r="E57" s="68"/>
      <c r="F57" s="68"/>
      <c r="G57" s="63"/>
    </row>
    <row r="58" spans="1:7" ht="12" customHeight="1" x14ac:dyDescent="0.25">
      <c r="A58" s="66"/>
      <c r="B58" s="83" t="s">
        <v>68</v>
      </c>
      <c r="C58" s="84"/>
      <c r="D58" s="84"/>
      <c r="E58" s="84"/>
      <c r="F58" s="85"/>
      <c r="G58" s="63"/>
    </row>
    <row r="59" spans="1:7" ht="12" customHeight="1" x14ac:dyDescent="0.25">
      <c r="A59" s="66"/>
      <c r="B59" s="86" t="s">
        <v>69</v>
      </c>
      <c r="C59" s="65"/>
      <c r="D59" s="65"/>
      <c r="E59" s="65"/>
      <c r="F59" s="87"/>
      <c r="G59" s="63"/>
    </row>
    <row r="60" spans="1:7" ht="12" customHeight="1" x14ac:dyDescent="0.25">
      <c r="A60" s="66"/>
      <c r="B60" s="86" t="s">
        <v>70</v>
      </c>
      <c r="C60" s="65"/>
      <c r="D60" s="65"/>
      <c r="E60" s="65"/>
      <c r="F60" s="87"/>
      <c r="G60" s="63"/>
    </row>
    <row r="61" spans="1:7" ht="12" customHeight="1" x14ac:dyDescent="0.25">
      <c r="A61" s="66"/>
      <c r="B61" s="86" t="s">
        <v>71</v>
      </c>
      <c r="C61" s="65"/>
      <c r="D61" s="65"/>
      <c r="E61" s="65"/>
      <c r="F61" s="87"/>
      <c r="G61" s="63"/>
    </row>
    <row r="62" spans="1:7" ht="12" customHeight="1" x14ac:dyDescent="0.25">
      <c r="A62" s="66"/>
      <c r="B62" s="86" t="s">
        <v>72</v>
      </c>
      <c r="C62" s="65"/>
      <c r="D62" s="65"/>
      <c r="E62" s="65"/>
      <c r="F62" s="87"/>
      <c r="G62" s="63"/>
    </row>
    <row r="63" spans="1:7" ht="12" customHeight="1" x14ac:dyDescent="0.25">
      <c r="A63" s="66"/>
      <c r="B63" s="86" t="s">
        <v>73</v>
      </c>
      <c r="C63" s="65"/>
      <c r="D63" s="65"/>
      <c r="E63" s="65"/>
      <c r="F63" s="87"/>
      <c r="G63" s="63"/>
    </row>
    <row r="64" spans="1:7" ht="12.75" customHeight="1" thickBot="1" x14ac:dyDescent="0.3">
      <c r="A64" s="66"/>
      <c r="B64" s="88" t="s">
        <v>74</v>
      </c>
      <c r="C64" s="89"/>
      <c r="D64" s="89"/>
      <c r="E64" s="89"/>
      <c r="F64" s="90"/>
      <c r="G64" s="63"/>
    </row>
    <row r="65" spans="1:7" ht="12.75" customHeight="1" x14ac:dyDescent="0.25">
      <c r="A65" s="66"/>
      <c r="B65" s="82"/>
      <c r="C65" s="65"/>
      <c r="D65" s="65"/>
      <c r="E65" s="65"/>
      <c r="F65" s="65"/>
      <c r="G65" s="63"/>
    </row>
    <row r="66" spans="1:7" ht="15" customHeight="1" thickBot="1" x14ac:dyDescent="0.3">
      <c r="A66" s="66"/>
      <c r="B66" s="143" t="s">
        <v>75</v>
      </c>
      <c r="C66" s="144"/>
      <c r="D66" s="115"/>
      <c r="E66" s="116"/>
      <c r="F66" s="116"/>
      <c r="G66" s="63"/>
    </row>
    <row r="67" spans="1:7" ht="12" customHeight="1" x14ac:dyDescent="0.25">
      <c r="A67" s="66"/>
      <c r="B67" s="117" t="s">
        <v>60</v>
      </c>
      <c r="C67" s="118" t="s">
        <v>76</v>
      </c>
      <c r="D67" s="119" t="s">
        <v>77</v>
      </c>
      <c r="E67" s="116"/>
      <c r="F67" s="116"/>
      <c r="G67" s="63"/>
    </row>
    <row r="68" spans="1:7" ht="12" customHeight="1" x14ac:dyDescent="0.25">
      <c r="A68" s="66"/>
      <c r="B68" s="120" t="s">
        <v>78</v>
      </c>
      <c r="C68" s="121">
        <f>G22</f>
        <v>40000</v>
      </c>
      <c r="D68" s="122">
        <f>(C68/C74)</f>
        <v>0.34544104185018221</v>
      </c>
      <c r="E68" s="116"/>
      <c r="F68" s="116"/>
      <c r="G68" s="63"/>
    </row>
    <row r="69" spans="1:7" ht="12" customHeight="1" x14ac:dyDescent="0.25">
      <c r="A69" s="66"/>
      <c r="B69" s="120" t="s">
        <v>79</v>
      </c>
      <c r="C69" s="121">
        <f>G27</f>
        <v>0</v>
      </c>
      <c r="D69" s="122">
        <f>(C69/C74)</f>
        <v>0</v>
      </c>
      <c r="E69" s="116"/>
      <c r="F69" s="116"/>
      <c r="G69" s="63"/>
    </row>
    <row r="70" spans="1:7" ht="12" customHeight="1" x14ac:dyDescent="0.25">
      <c r="A70" s="66"/>
      <c r="B70" s="120" t="s">
        <v>80</v>
      </c>
      <c r="C70" s="121">
        <f>G32</f>
        <v>15000</v>
      </c>
      <c r="D70" s="122">
        <f>(C70/C74)</f>
        <v>0.12954039069381834</v>
      </c>
      <c r="E70" s="116"/>
      <c r="F70" s="116"/>
      <c r="G70" s="63"/>
    </row>
    <row r="71" spans="1:7" ht="12" customHeight="1" x14ac:dyDescent="0.25">
      <c r="A71" s="66"/>
      <c r="B71" s="120" t="s">
        <v>43</v>
      </c>
      <c r="C71" s="121">
        <f>G44</f>
        <v>55280</v>
      </c>
      <c r="D71" s="122">
        <f>(C71/C74)</f>
        <v>0.47739951983695184</v>
      </c>
      <c r="E71" s="116"/>
      <c r="F71" s="116"/>
      <c r="G71" s="63"/>
    </row>
    <row r="72" spans="1:7" ht="12" customHeight="1" x14ac:dyDescent="0.25">
      <c r="A72" s="66"/>
      <c r="B72" s="120" t="s">
        <v>81</v>
      </c>
      <c r="C72" s="123">
        <f>G49</f>
        <v>0</v>
      </c>
      <c r="D72" s="122">
        <f>(C72/C74)</f>
        <v>0</v>
      </c>
      <c r="E72" s="124"/>
      <c r="F72" s="124"/>
      <c r="G72" s="63"/>
    </row>
    <row r="73" spans="1:7" ht="12" customHeight="1" x14ac:dyDescent="0.25">
      <c r="A73" s="66"/>
      <c r="B73" s="120" t="s">
        <v>82</v>
      </c>
      <c r="C73" s="123">
        <f>G52</f>
        <v>5514</v>
      </c>
      <c r="D73" s="122">
        <f>(C73/C74)</f>
        <v>4.7619047619047616E-2</v>
      </c>
      <c r="E73" s="124"/>
      <c r="F73" s="124"/>
      <c r="G73" s="63"/>
    </row>
    <row r="74" spans="1:7" ht="12.75" customHeight="1" thickBot="1" x14ac:dyDescent="0.3">
      <c r="A74" s="66"/>
      <c r="B74" s="125" t="s">
        <v>83</v>
      </c>
      <c r="C74" s="126">
        <f>SUM(C68:C73)</f>
        <v>115794</v>
      </c>
      <c r="D74" s="127">
        <f>SUM(D68:D73)</f>
        <v>1</v>
      </c>
      <c r="E74" s="124"/>
      <c r="F74" s="124"/>
      <c r="G74" s="63"/>
    </row>
    <row r="75" spans="1:7" ht="12" customHeight="1" x14ac:dyDescent="0.25">
      <c r="A75" s="66"/>
      <c r="B75" s="128"/>
      <c r="C75" s="129"/>
      <c r="D75" s="129"/>
      <c r="E75" s="129"/>
      <c r="F75" s="129"/>
      <c r="G75" s="63"/>
    </row>
    <row r="76" spans="1:7" ht="12.75" customHeight="1" x14ac:dyDescent="0.25">
      <c r="A76" s="66"/>
      <c r="B76" s="130"/>
      <c r="C76" s="129"/>
      <c r="D76" s="129"/>
      <c r="E76" s="129"/>
      <c r="F76" s="129"/>
      <c r="G76" s="63"/>
    </row>
    <row r="77" spans="1:7" ht="12" customHeight="1" thickBot="1" x14ac:dyDescent="0.3">
      <c r="A77" s="62"/>
      <c r="B77" s="131"/>
      <c r="C77" s="132" t="s">
        <v>84</v>
      </c>
      <c r="D77" s="133"/>
      <c r="E77" s="134"/>
      <c r="F77" s="135"/>
      <c r="G77" s="63"/>
    </row>
    <row r="78" spans="1:7" ht="12" customHeight="1" x14ac:dyDescent="0.25">
      <c r="A78" s="66"/>
      <c r="B78" s="136" t="s">
        <v>85</v>
      </c>
      <c r="C78" s="137">
        <v>30</v>
      </c>
      <c r="D78" s="137">
        <v>35</v>
      </c>
      <c r="E78" s="138">
        <v>40</v>
      </c>
      <c r="F78" s="139"/>
      <c r="G78" s="64"/>
    </row>
    <row r="79" spans="1:7" ht="12.75" customHeight="1" thickBot="1" x14ac:dyDescent="0.3">
      <c r="A79" s="66"/>
      <c r="B79" s="125" t="s">
        <v>86</v>
      </c>
      <c r="C79" s="126">
        <f>(G53/C78)</f>
        <v>3859.8</v>
      </c>
      <c r="D79" s="126">
        <f>(G53/D78)</f>
        <v>3308.4</v>
      </c>
      <c r="E79" s="140">
        <f>(G53/E78)</f>
        <v>2894.85</v>
      </c>
      <c r="F79" s="139"/>
      <c r="G79" s="64"/>
    </row>
    <row r="80" spans="1:7" ht="15.6" customHeight="1" x14ac:dyDescent="0.25">
      <c r="A80" s="66"/>
      <c r="B80" s="141" t="s">
        <v>87</v>
      </c>
      <c r="C80" s="142"/>
      <c r="D80" s="142"/>
      <c r="E80" s="142"/>
      <c r="F80" s="142"/>
      <c r="G80" s="142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2023-02-28T12:25:04Z</dcterms:modified>
  <cp:category/>
  <cp:contentStatus/>
</cp:coreProperties>
</file>