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<sst xmlns="http://schemas.openxmlformats.org/spreadsheetml/2006/main" count="123" uniqueCount="92">
  <si>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</si>
  <si>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</si>
  <si>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</si>
  <si>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</si>
  <si>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</si>
  <si>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</si>
  <si>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</si>
  <si>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</si>
  <si>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</si>
  <si>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</si>
  <si>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</si>
  <si>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</si>
  <si>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</si>
  <si>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</si>
  <si>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</si>
  <si>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</si>
  <si>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</si>
  <si>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</si>
  <si>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</si>
  <si>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CONTINGENCIA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</si>
  <si>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</si>
  <si>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</si>
  <si>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</si>
  <si>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</si>
  <si>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</si>
  <si>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</si>
  <si>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</si>
  <si>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</si>
  <si>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</si>
  <si>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</si>
  <si>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</si>
  <si>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</si>
  <si>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</si>
  <si>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</si>
  <si>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</si>
  <si>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</si>
  <si>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</si>
  <si>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</si>
  <si>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</si>
  <si>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</si>
  <si>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</si>
  <si>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</si>
  <si>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</si>
  <si>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</si>
  <si>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</si>
  <si>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</si>
  <si>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</si>
  <si>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</si>
  <si>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</si>
  <si>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</si>
  <si>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</si>
  <si>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</si>
  <si>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</si>
  <si>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</si>
  <si>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</si>
  <si>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</si>
  <si>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</si>
  <si>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</si>
  <si>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</si>
  <si>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</si>
  <si>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</si>
  <si>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</si>
  <si>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</si>
  <si>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</si>
  <si>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</si>
  <si>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</si>
  <si>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</si>
  <si>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</si>
  <si>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</si>
  <si>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</si>
  <si>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</si>
  <si>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</si>
  <si>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</si>
  <si>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</si>
  <si>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</si>
  <si>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</si>
  <si>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</si>
  <si>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</si>
  <si>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</si>
  <si>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</si>
  <si>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</si>
  <si>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</si>
  <si>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</si>
  <si>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</si>
  <si>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</si>
  <si>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</si>
  <si>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</si>
  <si>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</si>
  <si>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</si>
  <si>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Villarrica</t>
  </si>
  <si>
    <t>Enero  2023</t>
  </si>
  <si>
    <t>Erupcion volcan, 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</si>
</sst>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wrapText="1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L32" sqref="L3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118" t="s">
        <v>1</v>
      </c>
      <c r="D9" s="55"/>
      <c r="E9" s="125" t="s">
        <v>2</v>
      </c>
      <c r="F9" s="126"/>
      <c r="G9" s="114">
        <v>35</v>
      </c>
    </row>
    <row r="10" spans="1:7" ht="38.25" customHeight="1" x14ac:dyDescent="0.25">
      <c r="A10" s="5"/>
      <c r="B10" s="57" t="s">
        <v>3</v>
      </c>
      <c r="C10" s="119"/>
      <c r="D10" s="55"/>
      <c r="E10" s="123" t="s">
        <v>4</v>
      </c>
      <c r="F10" s="124"/>
      <c r="G10" s="118" t="s">
        <v>5</v>
      </c>
    </row>
    <row r="11" spans="1:7" ht="18" customHeight="1" x14ac:dyDescent="0.25">
      <c r="A11" s="5"/>
      <c r="B11" s="57" t="s">
        <v>6</v>
      </c>
      <c r="C11" s="118" t="s">
        <v>7</v>
      </c>
      <c r="D11" s="55"/>
      <c r="E11" s="123" t="s">
        <v>8</v>
      </c>
      <c r="F11" s="124"/>
      <c r="G11" s="114">
        <v>7000</v>
      </c>
    </row>
    <row r="12" spans="1:7" ht="11.25" customHeight="1" x14ac:dyDescent="0.25">
      <c r="A12" s="5"/>
      <c r="B12" s="57" t="s">
        <v>9</v>
      </c>
      <c r="C12" s="120" t="s">
        <v>10</v>
      </c>
      <c r="D12" s="55"/>
      <c r="E12" s="54" t="s">
        <v>11</v>
      </c>
      <c r="F12" s="59"/>
      <c r="G12" s="110">
        <f>(G9*G11)</f>
        <v>245000</v>
      </c>
    </row>
    <row r="13" spans="1:7" ht="11.25" customHeight="1" x14ac:dyDescent="0.25">
      <c r="A13" s="5"/>
      <c r="B13" s="57" t="s">
        <v>12</v>
      </c>
      <c r="C13" s="118" t="s">
        <v>89</v>
      </c>
      <c r="D13" s="55"/>
      <c r="E13" s="123" t="s">
        <v>13</v>
      </c>
      <c r="F13" s="124"/>
      <c r="G13" s="118" t="s">
        <v>14</v>
      </c>
    </row>
    <row r="14" spans="1:7" ht="13.5" customHeight="1" x14ac:dyDescent="0.25">
      <c r="A14" s="5"/>
      <c r="B14" s="57" t="s">
        <v>15</v>
      </c>
      <c r="C14" s="118" t="s">
        <v>89</v>
      </c>
      <c r="D14" s="55"/>
      <c r="E14" s="123" t="s">
        <v>16</v>
      </c>
      <c r="F14" s="124"/>
      <c r="G14" s="118" t="s">
        <v>17</v>
      </c>
    </row>
    <row r="15" spans="1:7" ht="25.5" customHeight="1" x14ac:dyDescent="0.25">
      <c r="A15" s="5"/>
      <c r="B15" s="57" t="s">
        <v>18</v>
      </c>
      <c r="C15" s="118" t="s">
        <v>90</v>
      </c>
      <c r="D15" s="55"/>
      <c r="E15" s="127" t="s">
        <v>19</v>
      </c>
      <c r="F15" s="128"/>
      <c r="G15" s="120" t="s">
        <v>91</v>
      </c>
    </row>
    <row r="16" spans="1:7" ht="12" customHeight="1" x14ac:dyDescent="0.25">
      <c r="A16" s="2"/>
      <c r="B16" s="61"/>
      <c r="C16" s="62"/>
      <c r="D16" s="63"/>
      <c r="E16" s="64"/>
      <c r="F16" s="64"/>
      <c r="G16" s="65"/>
    </row>
    <row r="17" spans="1:7" ht="12" customHeight="1" x14ac:dyDescent="0.25">
      <c r="A17" s="6"/>
      <c r="B17" s="129" t="s">
        <v>20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66"/>
      <c r="C18" s="52"/>
      <c r="D18" s="52"/>
      <c r="E18" s="52"/>
      <c r="F18" s="52"/>
      <c r="G18" s="52"/>
    </row>
    <row r="19" spans="1:7" ht="12" customHeight="1" x14ac:dyDescent="0.25">
      <c r="A19" s="5"/>
      <c r="B19" s="67" t="s">
        <v>21</v>
      </c>
      <c r="C19" s="68"/>
      <c r="D19" s="69"/>
      <c r="E19" s="69"/>
      <c r="F19" s="69"/>
      <c r="G19" s="69"/>
    </row>
    <row r="20" spans="1:7" ht="24" customHeight="1" x14ac:dyDescent="0.25">
      <c r="A20" s="6"/>
      <c r="B20" s="70" t="s">
        <v>22</v>
      </c>
      <c r="C20" s="70" t="s">
        <v>23</v>
      </c>
      <c r="D20" s="70" t="s">
        <v>24</v>
      </c>
      <c r="E20" s="70" t="s">
        <v>25</v>
      </c>
      <c r="F20" s="70" t="s">
        <v>26</v>
      </c>
      <c r="G20" s="70" t="s">
        <v>27</v>
      </c>
    </row>
    <row r="21" spans="1:7" ht="12.75" customHeight="1" x14ac:dyDescent="0.25">
      <c r="A21" s="6"/>
      <c r="B21" s="58" t="s">
        <v>28</v>
      </c>
      <c r="C21" s="109" t="s">
        <v>29</v>
      </c>
      <c r="D21" s="116">
        <v>1.4</v>
      </c>
      <c r="E21" s="58" t="s">
        <v>30</v>
      </c>
      <c r="F21" s="110">
        <v>20000</v>
      </c>
      <c r="G21" s="110">
        <f>(D21*F21)</f>
        <v>28000</v>
      </c>
    </row>
    <row r="22" spans="1:7" ht="12.75" customHeight="1" x14ac:dyDescent="0.25">
      <c r="A22" s="6"/>
      <c r="B22" s="58" t="s">
        <v>31</v>
      </c>
      <c r="C22" s="109" t="s">
        <v>29</v>
      </c>
      <c r="D22" s="116">
        <v>0.2</v>
      </c>
      <c r="E22" s="58" t="s">
        <v>32</v>
      </c>
      <c r="F22" s="110">
        <v>20000</v>
      </c>
      <c r="G22" s="110">
        <f>(D22*F22)</f>
        <v>4000</v>
      </c>
    </row>
    <row r="23" spans="1:7" ht="12.75" customHeight="1" x14ac:dyDescent="0.25">
      <c r="A23" s="6"/>
      <c r="B23" s="58" t="s">
        <v>33</v>
      </c>
      <c r="C23" s="109" t="s">
        <v>29</v>
      </c>
      <c r="D23" s="116">
        <v>0.2</v>
      </c>
      <c r="E23" s="58" t="s">
        <v>30</v>
      </c>
      <c r="F23" s="110">
        <v>20000</v>
      </c>
      <c r="G23" s="110">
        <f>D23*F23</f>
        <v>4000</v>
      </c>
    </row>
    <row r="24" spans="1:7" ht="12.75" customHeight="1" x14ac:dyDescent="0.25">
      <c r="A24" s="6"/>
      <c r="B24" s="58" t="s">
        <v>34</v>
      </c>
      <c r="C24" s="109" t="s">
        <v>29</v>
      </c>
      <c r="D24" s="116">
        <v>0.7</v>
      </c>
      <c r="E24" s="58" t="s">
        <v>35</v>
      </c>
      <c r="F24" s="110">
        <v>20000</v>
      </c>
      <c r="G24" s="110">
        <f>(D24*F24)</f>
        <v>14000</v>
      </c>
    </row>
    <row r="25" spans="1:7" ht="12.75" customHeight="1" x14ac:dyDescent="0.25">
      <c r="A25" s="6"/>
      <c r="B25" s="72" t="s">
        <v>36</v>
      </c>
      <c r="C25" s="73"/>
      <c r="D25" s="73"/>
      <c r="E25" s="73"/>
      <c r="F25" s="73"/>
      <c r="G25" s="111">
        <f>SUM(G21:G24)</f>
        <v>50000</v>
      </c>
    </row>
    <row r="26" spans="1:7" ht="12" customHeight="1" x14ac:dyDescent="0.25">
      <c r="A26" s="2"/>
      <c r="B26" s="66"/>
      <c r="C26" s="52"/>
      <c r="D26" s="52"/>
      <c r="E26" s="52"/>
      <c r="F26" s="74"/>
      <c r="G26" s="74"/>
    </row>
    <row r="27" spans="1:7" ht="12" customHeight="1" x14ac:dyDescent="0.25">
      <c r="A27" s="5"/>
      <c r="B27" s="75" t="s">
        <v>37</v>
      </c>
      <c r="C27" s="76"/>
      <c r="D27" s="77"/>
      <c r="E27" s="77"/>
      <c r="F27" s="77"/>
      <c r="G27" s="77"/>
    </row>
    <row r="28" spans="1:7" ht="24" customHeight="1" x14ac:dyDescent="0.25">
      <c r="A28" s="5"/>
      <c r="B28" s="78" t="s">
        <v>22</v>
      </c>
      <c r="C28" s="79" t="s">
        <v>23</v>
      </c>
      <c r="D28" s="79" t="s">
        <v>24</v>
      </c>
      <c r="E28" s="78" t="s">
        <v>25</v>
      </c>
      <c r="F28" s="79" t="s">
        <v>26</v>
      </c>
      <c r="G28" s="78" t="s">
        <v>27</v>
      </c>
    </row>
    <row r="29" spans="1:7" ht="12" customHeight="1" x14ac:dyDescent="0.25">
      <c r="A29" s="5"/>
      <c r="B29" s="80"/>
      <c r="C29" s="80"/>
      <c r="D29" s="80"/>
      <c r="E29" s="80"/>
      <c r="F29" s="80"/>
      <c r="G29" s="80"/>
    </row>
    <row r="30" spans="1:7" ht="12" customHeight="1" x14ac:dyDescent="0.25">
      <c r="A30" s="5"/>
      <c r="B30" s="81" t="s">
        <v>38</v>
      </c>
      <c r="C30" s="82"/>
      <c r="D30" s="82"/>
      <c r="E30" s="82"/>
      <c r="F30" s="82"/>
      <c r="G30" s="82"/>
    </row>
    <row r="31" spans="1:7" ht="12" customHeight="1" x14ac:dyDescent="0.25">
      <c r="A31" s="2"/>
      <c r="B31" s="83"/>
      <c r="C31" s="84"/>
      <c r="D31" s="84"/>
      <c r="E31" s="84"/>
      <c r="F31" s="85"/>
      <c r="G31" s="85"/>
    </row>
    <row r="32" spans="1:7" ht="12" customHeight="1" x14ac:dyDescent="0.25">
      <c r="A32" s="5"/>
      <c r="B32" s="75" t="s">
        <v>39</v>
      </c>
      <c r="C32" s="76"/>
      <c r="D32" s="77"/>
      <c r="E32" s="77"/>
      <c r="F32" s="77"/>
      <c r="G32" s="77"/>
    </row>
    <row r="33" spans="1:11" ht="24" customHeight="1" x14ac:dyDescent="0.25">
      <c r="A33" s="5"/>
      <c r="B33" s="86" t="s">
        <v>22</v>
      </c>
      <c r="C33" s="86" t="s">
        <v>23</v>
      </c>
      <c r="D33" s="86" t="s">
        <v>24</v>
      </c>
      <c r="E33" s="86" t="s">
        <v>25</v>
      </c>
      <c r="F33" s="87" t="s">
        <v>26</v>
      </c>
      <c r="G33" s="86" t="s">
        <v>27</v>
      </c>
    </row>
    <row r="34" spans="1:11" ht="12.75" customHeight="1" x14ac:dyDescent="0.25">
      <c r="A34" s="6"/>
      <c r="B34" s="58"/>
      <c r="C34" s="58"/>
      <c r="D34" s="71"/>
      <c r="E34" s="58"/>
      <c r="F34" s="60"/>
      <c r="G34" s="60"/>
    </row>
    <row r="35" spans="1:11" ht="12.75" customHeight="1" x14ac:dyDescent="0.25">
      <c r="A35" s="5"/>
      <c r="B35" s="81" t="s">
        <v>40</v>
      </c>
      <c r="C35" s="82"/>
      <c r="D35" s="82"/>
      <c r="E35" s="82"/>
      <c r="F35" s="82"/>
      <c r="G35" s="88"/>
    </row>
    <row r="36" spans="1:11" ht="12" customHeight="1" x14ac:dyDescent="0.25">
      <c r="A36" s="2"/>
      <c r="B36" s="83"/>
      <c r="C36" s="84"/>
      <c r="D36" s="84"/>
      <c r="E36" s="84"/>
      <c r="F36" s="85"/>
      <c r="G36" s="85"/>
    </row>
    <row r="37" spans="1:11" ht="12" customHeight="1" x14ac:dyDescent="0.25">
      <c r="A37" s="5"/>
      <c r="B37" s="75" t="s">
        <v>41</v>
      </c>
      <c r="C37" s="76"/>
      <c r="D37" s="77"/>
      <c r="E37" s="77"/>
      <c r="F37" s="77"/>
      <c r="G37" s="77"/>
    </row>
    <row r="38" spans="1:11" ht="24" customHeight="1" x14ac:dyDescent="0.25">
      <c r="A38" s="5"/>
      <c r="B38" s="87" t="s">
        <v>42</v>
      </c>
      <c r="C38" s="87" t="s">
        <v>43</v>
      </c>
      <c r="D38" s="87" t="s">
        <v>44</v>
      </c>
      <c r="E38" s="87" t="s">
        <v>25</v>
      </c>
      <c r="F38" s="87" t="s">
        <v>26</v>
      </c>
      <c r="G38" s="87" t="s">
        <v>27</v>
      </c>
      <c r="K38" s="51"/>
    </row>
    <row r="39" spans="1:11" ht="12.75" customHeight="1" x14ac:dyDescent="0.25">
      <c r="A39" s="6"/>
      <c r="B39" s="7" t="s">
        <v>45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46</v>
      </c>
      <c r="C40" s="112" t="s">
        <v>47</v>
      </c>
      <c r="D40" s="117">
        <v>22</v>
      </c>
      <c r="E40" s="54" t="s">
        <v>48</v>
      </c>
      <c r="F40" s="114">
        <v>919</v>
      </c>
      <c r="G40" s="114">
        <f>(D40*F40)</f>
        <v>20218</v>
      </c>
    </row>
    <row r="41" spans="1:11" ht="12.75" customHeight="1" x14ac:dyDescent="0.25">
      <c r="A41" s="6"/>
      <c r="B41" s="54" t="s">
        <v>49</v>
      </c>
      <c r="C41" s="112" t="s">
        <v>50</v>
      </c>
      <c r="D41" s="117">
        <v>0.1</v>
      </c>
      <c r="E41" s="54" t="s">
        <v>48</v>
      </c>
      <c r="F41" s="114">
        <v>28500</v>
      </c>
      <c r="G41" s="114">
        <f>D41*F41</f>
        <v>2850</v>
      </c>
    </row>
    <row r="42" spans="1:11" ht="12.75" customHeight="1" x14ac:dyDescent="0.25">
      <c r="A42" s="6"/>
      <c r="B42" s="89" t="s">
        <v>51</v>
      </c>
      <c r="C42" s="113"/>
      <c r="D42" s="113"/>
      <c r="E42" s="59"/>
      <c r="F42" s="114"/>
      <c r="G42" s="114"/>
    </row>
    <row r="43" spans="1:11" ht="12.75" customHeight="1" x14ac:dyDescent="0.25">
      <c r="A43" s="6"/>
      <c r="B43" s="54" t="s">
        <v>52</v>
      </c>
      <c r="C43" s="112" t="s">
        <v>53</v>
      </c>
      <c r="D43" s="117">
        <v>4</v>
      </c>
      <c r="E43" s="54" t="s">
        <v>30</v>
      </c>
      <c r="F43" s="114">
        <v>750</v>
      </c>
      <c r="G43" s="114">
        <f>(D43*F43)</f>
        <v>3000</v>
      </c>
    </row>
    <row r="44" spans="1:11" ht="12.75" customHeight="1" x14ac:dyDescent="0.25">
      <c r="A44" s="6"/>
      <c r="B44" s="54" t="s">
        <v>54</v>
      </c>
      <c r="C44" s="112" t="s">
        <v>55</v>
      </c>
      <c r="D44" s="117">
        <v>2</v>
      </c>
      <c r="E44" s="54" t="s">
        <v>30</v>
      </c>
      <c r="F44" s="114">
        <v>1100</v>
      </c>
      <c r="G44" s="114">
        <f>(D44*F44)</f>
        <v>2200</v>
      </c>
    </row>
    <row r="45" spans="1:11" ht="12.75" customHeight="1" x14ac:dyDescent="0.25">
      <c r="A45" s="6"/>
      <c r="B45" s="89" t="s">
        <v>56</v>
      </c>
      <c r="C45" s="113"/>
      <c r="D45" s="113"/>
      <c r="E45" s="59"/>
      <c r="F45" s="114"/>
      <c r="G45" s="114"/>
    </row>
    <row r="46" spans="1:11" ht="12.75" customHeight="1" x14ac:dyDescent="0.25">
      <c r="A46" s="6"/>
      <c r="B46" s="54" t="s">
        <v>57</v>
      </c>
      <c r="C46" s="112" t="s">
        <v>58</v>
      </c>
      <c r="D46" s="117">
        <v>35</v>
      </c>
      <c r="E46" s="54" t="s">
        <v>35</v>
      </c>
      <c r="F46" s="114">
        <v>350</v>
      </c>
      <c r="G46" s="114">
        <f>D46*F46</f>
        <v>12250</v>
      </c>
    </row>
    <row r="47" spans="1:11" ht="13.5" customHeight="1" x14ac:dyDescent="0.25">
      <c r="A47" s="5"/>
      <c r="B47" s="81" t="s">
        <v>59</v>
      </c>
      <c r="C47" s="82"/>
      <c r="D47" s="82"/>
      <c r="E47" s="82"/>
      <c r="F47" s="82"/>
      <c r="G47" s="115">
        <f>SUM(G39:G46)</f>
        <v>40518</v>
      </c>
    </row>
    <row r="48" spans="1:11" ht="12" customHeight="1" x14ac:dyDescent="0.25">
      <c r="A48" s="2"/>
      <c r="B48" s="83"/>
      <c r="C48" s="84"/>
      <c r="D48" s="84"/>
      <c r="E48" s="84"/>
      <c r="F48" s="85"/>
      <c r="G48" s="85"/>
    </row>
    <row r="49" spans="1:7" ht="12" customHeight="1" x14ac:dyDescent="0.25">
      <c r="A49" s="5"/>
      <c r="B49" s="75" t="s">
        <v>60</v>
      </c>
      <c r="C49" s="76"/>
      <c r="D49" s="77"/>
      <c r="E49" s="77"/>
      <c r="F49" s="77"/>
      <c r="G49" s="77"/>
    </row>
    <row r="50" spans="1:7" ht="24" customHeight="1" x14ac:dyDescent="0.25">
      <c r="A50" s="5"/>
      <c r="B50" s="86" t="s">
        <v>61</v>
      </c>
      <c r="C50" s="87" t="s">
        <v>43</v>
      </c>
      <c r="D50" s="87" t="s">
        <v>44</v>
      </c>
      <c r="E50" s="86" t="s">
        <v>25</v>
      </c>
      <c r="F50" s="87" t="s">
        <v>26</v>
      </c>
      <c r="G50" s="86" t="s">
        <v>27</v>
      </c>
    </row>
    <row r="51" spans="1:7" ht="12.75" customHeight="1" x14ac:dyDescent="0.25">
      <c r="A51" s="6"/>
      <c r="B51" s="58"/>
      <c r="C51" s="54"/>
      <c r="D51" s="56"/>
      <c r="E51" s="58"/>
      <c r="F51" s="56"/>
      <c r="G51" s="56"/>
    </row>
    <row r="52" spans="1:7" ht="13.5" customHeight="1" x14ac:dyDescent="0.25">
      <c r="A52" s="5"/>
      <c r="B52" s="90" t="s">
        <v>62</v>
      </c>
      <c r="C52" s="91"/>
      <c r="D52" s="91"/>
      <c r="E52" s="91"/>
      <c r="F52" s="91"/>
      <c r="G52" s="92"/>
    </row>
    <row r="53" spans="1:7" ht="12" customHeight="1" x14ac:dyDescent="0.25">
      <c r="A53" s="2"/>
      <c r="B53" s="93"/>
      <c r="C53" s="93"/>
      <c r="D53" s="93"/>
      <c r="E53" s="93"/>
      <c r="F53" s="94"/>
      <c r="G53" s="94"/>
    </row>
    <row r="54" spans="1:7" ht="12" customHeight="1" x14ac:dyDescent="0.25">
      <c r="A54" s="20"/>
      <c r="B54" s="95" t="s">
        <v>63</v>
      </c>
      <c r="C54" s="96"/>
      <c r="D54" s="96"/>
      <c r="E54" s="96"/>
      <c r="F54" s="96"/>
      <c r="G54" s="97">
        <f>G25+G35+G47+G52</f>
        <v>90518</v>
      </c>
    </row>
    <row r="55" spans="1:7" ht="12" customHeight="1" x14ac:dyDescent="0.25">
      <c r="A55" s="20"/>
      <c r="B55" s="98" t="s">
        <v>64</v>
      </c>
      <c r="C55" s="99"/>
      <c r="D55" s="99"/>
      <c r="E55" s="99"/>
      <c r="F55" s="99"/>
      <c r="G55" s="100">
        <f>G54*0.05</f>
        <v>4525.9000000000005</v>
      </c>
    </row>
    <row r="56" spans="1:7" ht="12" customHeight="1" x14ac:dyDescent="0.25">
      <c r="A56" s="20"/>
      <c r="B56" s="101" t="s">
        <v>65</v>
      </c>
      <c r="C56" s="102"/>
      <c r="D56" s="102"/>
      <c r="E56" s="102"/>
      <c r="F56" s="102"/>
      <c r="G56" s="103">
        <f>G55+G54</f>
        <v>95043.9</v>
      </c>
    </row>
    <row r="57" spans="1:7" ht="12" customHeight="1" x14ac:dyDescent="0.25">
      <c r="A57" s="20"/>
      <c r="B57" s="98" t="s">
        <v>66</v>
      </c>
      <c r="C57" s="99"/>
      <c r="D57" s="99"/>
      <c r="E57" s="99"/>
      <c r="F57" s="99"/>
      <c r="G57" s="100">
        <f>G12</f>
        <v>245000</v>
      </c>
    </row>
    <row r="58" spans="1:7" ht="12" customHeight="1" x14ac:dyDescent="0.25">
      <c r="A58" s="20"/>
      <c r="B58" s="104" t="s">
        <v>67</v>
      </c>
      <c r="C58" s="105"/>
      <c r="D58" s="105"/>
      <c r="E58" s="105"/>
      <c r="F58" s="105"/>
      <c r="G58" s="106">
        <f>G57-G56</f>
        <v>149956.1</v>
      </c>
    </row>
    <row r="59" spans="1:7" ht="12" customHeight="1" x14ac:dyDescent="0.25">
      <c r="A59" s="20"/>
      <c r="B59" s="21" t="s">
        <v>68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69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70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71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72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73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74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75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21" t="s">
        <v>76</v>
      </c>
      <c r="C69" s="122"/>
      <c r="D69" s="32"/>
      <c r="E69" s="10"/>
      <c r="F69" s="10"/>
      <c r="G69" s="17"/>
    </row>
    <row r="70" spans="1:7" ht="12" customHeight="1" x14ac:dyDescent="0.25">
      <c r="A70" s="20"/>
      <c r="B70" s="25" t="s">
        <v>61</v>
      </c>
      <c r="C70" s="11" t="s">
        <v>77</v>
      </c>
      <c r="D70" s="26" t="s">
        <v>78</v>
      </c>
      <c r="E70" s="10"/>
      <c r="F70" s="10"/>
      <c r="G70" s="17"/>
    </row>
    <row r="71" spans="1:7" ht="12" customHeight="1" x14ac:dyDescent="0.25">
      <c r="A71" s="20"/>
      <c r="B71" s="27" t="s">
        <v>79</v>
      </c>
      <c r="C71" s="12">
        <v>50000</v>
      </c>
      <c r="D71" s="28">
        <f>(C71/C77)</f>
        <v>0.52607213501115269</v>
      </c>
      <c r="E71" s="10"/>
      <c r="F71" s="10"/>
      <c r="G71" s="17"/>
    </row>
    <row r="72" spans="1:7" ht="12" customHeight="1" x14ac:dyDescent="0.25">
      <c r="A72" s="20"/>
      <c r="B72" s="27" t="s">
        <v>80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81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42</v>
      </c>
      <c r="C74" s="12">
        <v>40518</v>
      </c>
      <c r="D74" s="28">
        <f>(C74/C77)</f>
        <v>0.42630781532763773</v>
      </c>
      <c r="E74" s="10"/>
      <c r="F74" s="10"/>
      <c r="G74" s="17"/>
    </row>
    <row r="75" spans="1:7" ht="12" customHeight="1" x14ac:dyDescent="0.25">
      <c r="A75" s="20"/>
      <c r="B75" s="27" t="s">
        <v>82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83</v>
      </c>
      <c r="C76" s="14">
        <v>4526</v>
      </c>
      <c r="D76" s="28">
        <f>(C76/C77)</f>
        <v>4.7620049661209543E-2</v>
      </c>
      <c r="E76" s="16"/>
      <c r="F76" s="16"/>
      <c r="G76" s="17"/>
    </row>
    <row r="77" spans="1:7" ht="12.75" customHeight="1" thickBot="1" x14ac:dyDescent="0.3">
      <c r="A77" s="20"/>
      <c r="B77" s="29" t="s">
        <v>84</v>
      </c>
      <c r="C77" s="30">
        <f>SUM(C71:C76)</f>
        <v>95044</v>
      </c>
      <c r="D77" s="31">
        <f>SUM(D71:D76)</f>
        <v>1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85</v>
      </c>
      <c r="D80" s="46"/>
      <c r="E80" s="47"/>
      <c r="F80" s="15"/>
      <c r="G80" s="17"/>
    </row>
    <row r="81" spans="1:7" ht="21.75" customHeight="1" x14ac:dyDescent="0.25">
      <c r="A81" s="20"/>
      <c r="B81" s="107" t="s">
        <v>86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8" t="s">
        <v>87</v>
      </c>
      <c r="C82" s="30">
        <f>(G56/C81)</f>
        <v>3168.1299999999997</v>
      </c>
      <c r="D82" s="30">
        <f>(G56/D81)</f>
        <v>2715.54</v>
      </c>
      <c r="E82" s="50">
        <f>(G56/E81)</f>
        <v>2376.0974999999999</v>
      </c>
      <c r="F82" s="43"/>
      <c r="G82" s="18"/>
    </row>
    <row r="83" spans="1:7" ht="15.6" customHeight="1" x14ac:dyDescent="0.25">
      <c r="A83" s="20"/>
      <c r="B83" s="34" t="s">
        <v>88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2023-04-27T19:46:34Z</dcterms:modified>
  <cp:category/>
  <cp:contentStatus/>
</cp:coreProperties>
</file>