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Artesania Greda" sheetId="1" r:id="rId1"/>
  </sheets>
  <calcPr calcId="162913"/>
</workbook>
</file>

<file path=xl/calcChain.xml><?xml version="1.0" encoding="utf-8"?>
<calcChain xmlns="http://schemas.openxmlformats.org/spreadsheetml/2006/main">
  <c r="G31" i="1" l="1"/>
  <c r="G55" i="1" l="1"/>
  <c r="G29" i="1"/>
  <c r="G28" i="1"/>
  <c r="G26" i="1" l="1"/>
  <c r="G53" i="1"/>
  <c r="G30" i="1"/>
  <c r="G27" i="1"/>
  <c r="G54" i="1"/>
  <c r="G47" i="1" l="1"/>
  <c r="G48" i="1"/>
  <c r="G24" i="1"/>
  <c r="G25" i="1"/>
  <c r="C79" i="1" l="1"/>
  <c r="G23" i="1"/>
  <c r="G22" i="1"/>
  <c r="G21" i="1"/>
  <c r="G12" i="1"/>
  <c r="G61" i="1" s="1"/>
  <c r="G32" i="1" l="1"/>
  <c r="C75" i="1" s="1"/>
  <c r="G49" i="1"/>
  <c r="C78" i="1" s="1"/>
  <c r="G58" i="1" l="1"/>
  <c r="G59" i="1" s="1"/>
  <c r="G60" i="1" l="1"/>
  <c r="C80" i="1"/>
  <c r="D86" i="1" l="1"/>
  <c r="G62" i="1"/>
  <c r="C81" i="1"/>
  <c r="D80" i="1" s="1"/>
  <c r="E86" i="1"/>
  <c r="C86" i="1"/>
  <c r="D78" i="1" l="1"/>
  <c r="D75" i="1"/>
  <c r="D77" i="1"/>
  <c r="D79" i="1"/>
  <c r="D81" i="1" l="1"/>
</calcChain>
</file>

<file path=xl/sharedStrings.xml><?xml version="1.0" encoding="utf-8"?>
<sst xmlns="http://schemas.openxmlformats.org/spreadsheetml/2006/main" count="144" uniqueCount="94">
  <si>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</si>
  <si>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</si>
  <si>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</si>
  <si>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</si>
  <si>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</si>
  <si>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</si>
  <si>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</si>
  <si>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</si>
  <si>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</si>
  <si>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</si>
  <si>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</si>
  <si>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</si>
  <si>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</si>
  <si>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</si>
  <si>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</si>
  <si>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</si>
  <si>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</si>
  <si>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</si>
  <si>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</si>
  <si>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</si>
  <si>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</si>
  <si>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</si>
  <si>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</si>
  <si>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</si>
  <si>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</si>
  <si>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</si>
  <si>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</si>
  <si>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</si>
  <si>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</si>
  <si>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</si>
  <si>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</si>
  <si>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</si>
  <si>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</si>
  <si>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</si>
  <si>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</si>
  <si>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</si>
  <si>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</si>
  <si>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</si>
  <si>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</si>
  <si>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</si>
  <si>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</si>
  <si>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</si>
  <si>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</si>
  <si>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</si>
  <si>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</si>
  <si>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</si>
  <si>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</si>
  <si>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</si>
  <si>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</si>
  <si>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</si>
  <si>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</si>
  <si>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</si>
  <si>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</si>
  <si>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</si>
  <si>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LT</t>
  </si>
  <si>
    <t>RENDIMIENTO (UNIDAD X AÑO)</t>
  </si>
  <si>
    <t>ENERO-DICIEMBRE</t>
  </si>
  <si>
    <t>PRECIO ESPERADO ($ UNIDAD)</t>
  </si>
  <si>
    <t>MER NACIONAL</t>
  </si>
  <si>
    <t>Noviembre-Octubre</t>
  </si>
  <si>
    <t>KWH</t>
  </si>
  <si>
    <t>COSTO TOTAL</t>
  </si>
  <si>
    <t xml:space="preserve">ARTESANIA EN GREDA </t>
  </si>
  <si>
    <t xml:space="preserve">RECOLECCIÓN </t>
  </si>
  <si>
    <t>Enero-Diciembre</t>
  </si>
  <si>
    <t>COSTOS DIRECTOS DE PRODUCCIÓN POR 1500 PIEZAS (INCLUYE IVA)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</si>
  <si>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</si>
  <si>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</si>
  <si>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</si>
  <si>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$/1500 pzs</t>
  </si>
  <si>
    <t>Costo unitario ($/un) (*)</t>
  </si>
  <si>
    <t>Rendimiento ($/ pzs)</t>
  </si>
  <si>
    <t>ESCENARIOS COSTO UNITARIO  ($/ pzs)</t>
  </si>
  <si>
    <t>ORIGEN</t>
  </si>
  <si>
    <t>ZONA</t>
  </si>
  <si>
    <t>RECOLECCIÓN DE GREDA</t>
  </si>
  <si>
    <t>TRASLADO DE MATERIA PRIMA</t>
  </si>
  <si>
    <t>ACOPIO DE MATERIA PRIMA</t>
  </si>
  <si>
    <t>MOLIENDA Y LIMPIEZA DE MATERIA PRIMA</t>
  </si>
  <si>
    <t>REMOJAR MATERIA PRIMA</t>
  </si>
  <si>
    <t>AMASAR MATERIA PRIMA</t>
  </si>
  <si>
    <t>DAR FORMA A LA PIEZA</t>
  </si>
  <si>
    <t>PULIDO DE LA PIEZA</t>
  </si>
  <si>
    <t>SECADO DE LA PIEZA</t>
  </si>
  <si>
    <t>PIEZAS AL HORNO ALFARERO (900 °C)</t>
  </si>
  <si>
    <t>TORNERO</t>
  </si>
  <si>
    <t>RODILLO</t>
  </si>
  <si>
    <t>HORNO ALFARERO</t>
  </si>
  <si>
    <t>AGUA</t>
  </si>
  <si>
    <t>GREDA</t>
  </si>
  <si>
    <t>ELECTRICIDAD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</si>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</sst>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wrapText="1"/>
    </xf>
    <xf numFmtId="0" fontId="0" fillId="0" borderId="1" xfId="0" applyNumberFormat="1" applyFont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>
      <alignment wrapText="1"/>
    </xf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49" fontId="5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9" fontId="13" fillId="8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vertical="center"/>
    </xf>
    <xf numFmtId="0" fontId="9" fillId="2" borderId="5" xfId="0" applyFont="1" applyFill="1" applyBorder="1" applyAlignment="1"/>
    <xf numFmtId="0" fontId="9" fillId="2" borderId="4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8" fillId="7" borderId="2" xfId="0" applyNumberFormat="1" applyFont="1" applyFill="1" applyBorder="1" applyAlignment="1">
      <alignment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/>
    <xf numFmtId="49" fontId="8" fillId="2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8" fillId="2" borderId="2" xfId="0" applyNumberFormat="1" applyFont="1" applyFill="1" applyBorder="1" applyAlignment="1">
      <alignment vertical="center"/>
    </xf>
    <xf numFmtId="166" fontId="8" fillId="2" borderId="2" xfId="0" applyNumberFormat="1" applyFont="1" applyFill="1" applyBorder="1" applyAlignment="1">
      <alignment vertical="center"/>
    </xf>
    <xf numFmtId="166" fontId="8" fillId="7" borderId="2" xfId="0" applyNumberFormat="1" applyFont="1" applyFill="1" applyBorder="1" applyAlignment="1">
      <alignment vertical="center"/>
    </xf>
    <xf numFmtId="9" fontId="8" fillId="7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wrapText="1"/>
    </xf>
    <xf numFmtId="41" fontId="8" fillId="7" borderId="2" xfId="1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/>
    <xf numFmtId="0" fontId="5" fillId="4" borderId="2" xfId="0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266698</xdr:colOff>
      <xdr:row>1</xdr:row>
      <xdr:rowOff>9525</xdr:rowOff>
    </xdr:from>
    <xdr:to>
      <xdr:col>7</xdr:col>
      <xdr:colOff>20051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8" y="200025"/>
          <a:ext cx="654116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32" style="13" customWidth="1"/>
    <col min="3" max="3" width="17.140625" style="13" customWidth="1"/>
    <col min="4" max="4" width="7.28515625" style="13" customWidth="1"/>
    <col min="5" max="5" width="16.42578125" style="13" customWidth="1"/>
    <col min="6" max="6" width="10.28515625" style="13" customWidth="1"/>
    <col min="7" max="7" width="14.42578125" style="13" customWidth="1"/>
    <col min="8" max="8" width="10.85546875" style="13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4"/>
      <c r="D8" s="2"/>
      <c r="E8" s="2"/>
      <c r="F8" s="2"/>
      <c r="G8" s="2"/>
    </row>
    <row r="9" spans="1:7" ht="26.25" customHeight="1" x14ac:dyDescent="0.25">
      <c r="A9" s="2"/>
      <c r="B9" s="30" t="s">
        <v>0</v>
      </c>
      <c r="C9" s="88" t="s">
        <v>62</v>
      </c>
      <c r="D9" s="15"/>
      <c r="E9" s="94" t="s">
        <v>55</v>
      </c>
      <c r="F9" s="95"/>
      <c r="G9" s="31">
        <v>2000</v>
      </c>
    </row>
    <row r="10" spans="1:7" ht="13.5" customHeight="1" x14ac:dyDescent="0.25">
      <c r="A10" s="2"/>
      <c r="B10" s="6" t="s">
        <v>73</v>
      </c>
      <c r="C10" s="7" t="s">
        <v>74</v>
      </c>
      <c r="D10" s="15"/>
      <c r="E10" s="92" t="s">
        <v>1</v>
      </c>
      <c r="F10" s="93"/>
      <c r="G10" s="8" t="s">
        <v>56</v>
      </c>
    </row>
    <row r="11" spans="1:7" ht="12" customHeight="1" x14ac:dyDescent="0.25">
      <c r="A11" s="2"/>
      <c r="B11" s="6" t="s">
        <v>2</v>
      </c>
      <c r="C11" s="8" t="s">
        <v>53</v>
      </c>
      <c r="D11" s="15"/>
      <c r="E11" s="92" t="s">
        <v>57</v>
      </c>
      <c r="F11" s="93"/>
      <c r="G11" s="21">
        <v>2000</v>
      </c>
    </row>
    <row r="12" spans="1:7" ht="11.25" customHeight="1" x14ac:dyDescent="0.25">
      <c r="A12" s="2"/>
      <c r="B12" s="6" t="s">
        <v>3</v>
      </c>
      <c r="C12" s="9" t="s">
        <v>52</v>
      </c>
      <c r="D12" s="15"/>
      <c r="E12" s="22" t="s">
        <v>4</v>
      </c>
      <c r="F12" s="23"/>
      <c r="G12" s="5">
        <f>(G9*G11)</f>
        <v>4000000</v>
      </c>
    </row>
    <row r="13" spans="1:7" ht="12" customHeight="1" x14ac:dyDescent="0.25">
      <c r="A13" s="2"/>
      <c r="B13" s="6" t="s">
        <v>5</v>
      </c>
      <c r="C13" s="9" t="s">
        <v>91</v>
      </c>
      <c r="D13" s="15"/>
      <c r="E13" s="92" t="s">
        <v>6</v>
      </c>
      <c r="F13" s="93"/>
      <c r="G13" s="9" t="s">
        <v>58</v>
      </c>
    </row>
    <row r="14" spans="1:7" ht="11.25" customHeight="1" x14ac:dyDescent="0.25">
      <c r="A14" s="2"/>
      <c r="B14" s="6" t="s">
        <v>7</v>
      </c>
      <c r="C14" s="9" t="s">
        <v>92</v>
      </c>
      <c r="D14" s="15"/>
      <c r="E14" s="92" t="s">
        <v>8</v>
      </c>
      <c r="F14" s="93"/>
      <c r="G14" s="8" t="s">
        <v>56</v>
      </c>
    </row>
    <row r="15" spans="1:7" ht="14.25" customHeight="1" x14ac:dyDescent="0.25">
      <c r="A15" s="2"/>
      <c r="B15" s="6" t="s">
        <v>9</v>
      </c>
      <c r="C15" s="8" t="s">
        <v>93</v>
      </c>
      <c r="D15" s="15"/>
      <c r="E15" s="96" t="s">
        <v>10</v>
      </c>
      <c r="F15" s="97"/>
      <c r="G15" s="24" t="s">
        <v>63</v>
      </c>
    </row>
    <row r="16" spans="1:7" ht="12" customHeight="1" x14ac:dyDescent="0.25">
      <c r="A16" s="2"/>
      <c r="B16" s="32"/>
      <c r="C16" s="33"/>
      <c r="D16" s="15"/>
      <c r="E16" s="15"/>
      <c r="F16" s="15"/>
      <c r="G16" s="34"/>
    </row>
    <row r="17" spans="1:7" ht="12" customHeight="1" x14ac:dyDescent="0.25">
      <c r="A17" s="2"/>
      <c r="B17" s="98" t="s">
        <v>65</v>
      </c>
      <c r="C17" s="99"/>
      <c r="D17" s="99"/>
      <c r="E17" s="99"/>
      <c r="F17" s="99"/>
      <c r="G17" s="99"/>
    </row>
    <row r="18" spans="1:7" ht="12" customHeight="1" x14ac:dyDescent="0.25">
      <c r="A18" s="2"/>
      <c r="B18" s="15"/>
      <c r="C18" s="18"/>
      <c r="D18" s="18"/>
      <c r="E18" s="18"/>
      <c r="F18" s="15"/>
      <c r="G18" s="15"/>
    </row>
    <row r="19" spans="1:7" ht="12" customHeight="1" x14ac:dyDescent="0.25">
      <c r="A19" s="2"/>
      <c r="B19" s="35" t="s">
        <v>11</v>
      </c>
      <c r="C19" s="16"/>
      <c r="D19" s="16"/>
      <c r="E19" s="16"/>
      <c r="F19" s="16"/>
      <c r="G19" s="16"/>
    </row>
    <row r="20" spans="1:7" ht="24" customHeight="1" x14ac:dyDescent="0.25">
      <c r="A20" s="2"/>
      <c r="B20" s="25" t="s">
        <v>12</v>
      </c>
      <c r="C20" s="25" t="s">
        <v>13</v>
      </c>
      <c r="D20" s="25" t="s">
        <v>14</v>
      </c>
      <c r="E20" s="25" t="s">
        <v>15</v>
      </c>
      <c r="F20" s="25" t="s">
        <v>16</v>
      </c>
      <c r="G20" s="25" t="s">
        <v>17</v>
      </c>
    </row>
    <row r="21" spans="1:7" ht="14.1" customHeight="1" x14ac:dyDescent="0.25">
      <c r="A21" s="2"/>
      <c r="B21" s="20" t="s">
        <v>75</v>
      </c>
      <c r="C21" s="4" t="s">
        <v>18</v>
      </c>
      <c r="D21" s="10">
        <v>5</v>
      </c>
      <c r="E21" s="4" t="s">
        <v>64</v>
      </c>
      <c r="F21" s="5">
        <v>35000</v>
      </c>
      <c r="G21" s="5">
        <f>(D21*F21)</f>
        <v>175000</v>
      </c>
    </row>
    <row r="22" spans="1:7" ht="14.1" customHeight="1" x14ac:dyDescent="0.25">
      <c r="A22" s="2"/>
      <c r="B22" s="20" t="s">
        <v>76</v>
      </c>
      <c r="C22" s="4" t="s">
        <v>18</v>
      </c>
      <c r="D22" s="10">
        <v>3</v>
      </c>
      <c r="E22" s="4" t="s">
        <v>64</v>
      </c>
      <c r="F22" s="5">
        <v>35000</v>
      </c>
      <c r="G22" s="5">
        <f>(D22*F22)</f>
        <v>105000</v>
      </c>
    </row>
    <row r="23" spans="1:7" ht="14.1" customHeight="1" x14ac:dyDescent="0.25">
      <c r="A23" s="2"/>
      <c r="B23" s="20" t="s">
        <v>77</v>
      </c>
      <c r="C23" s="4" t="s">
        <v>18</v>
      </c>
      <c r="D23" s="10">
        <v>5</v>
      </c>
      <c r="E23" s="4" t="s">
        <v>64</v>
      </c>
      <c r="F23" s="5">
        <v>35000</v>
      </c>
      <c r="G23" s="5">
        <f>(D23*F23)</f>
        <v>175000</v>
      </c>
    </row>
    <row r="24" spans="1:7" ht="15.75" customHeight="1" x14ac:dyDescent="0.25">
      <c r="A24" s="2"/>
      <c r="B24" s="20" t="s">
        <v>78</v>
      </c>
      <c r="C24" s="4" t="s">
        <v>18</v>
      </c>
      <c r="D24" s="10">
        <v>5</v>
      </c>
      <c r="E24" s="4" t="s">
        <v>64</v>
      </c>
      <c r="F24" s="5">
        <v>35000</v>
      </c>
      <c r="G24" s="5">
        <f t="shared" ref="G24:G31" si="0">(D24*F24)</f>
        <v>175000</v>
      </c>
    </row>
    <row r="25" spans="1:7" ht="14.1" customHeight="1" x14ac:dyDescent="0.25">
      <c r="B25" s="20" t="s">
        <v>79</v>
      </c>
      <c r="C25" s="4" t="s">
        <v>18</v>
      </c>
      <c r="D25" s="10">
        <v>3</v>
      </c>
      <c r="E25" s="4" t="s">
        <v>64</v>
      </c>
      <c r="F25" s="5">
        <v>35000</v>
      </c>
      <c r="G25" s="5">
        <f t="shared" si="0"/>
        <v>105000</v>
      </c>
    </row>
    <row r="26" spans="1:7" ht="14.1" customHeight="1" x14ac:dyDescent="0.25">
      <c r="B26" s="20" t="s">
        <v>80</v>
      </c>
      <c r="C26" s="4" t="s">
        <v>18</v>
      </c>
      <c r="D26" s="10">
        <v>5</v>
      </c>
      <c r="E26" s="4" t="s">
        <v>64</v>
      </c>
      <c r="F26" s="5">
        <v>35000</v>
      </c>
      <c r="G26" s="5">
        <f t="shared" si="0"/>
        <v>175000</v>
      </c>
    </row>
    <row r="27" spans="1:7" ht="14.1" customHeight="1" x14ac:dyDescent="0.25">
      <c r="B27" s="20" t="s">
        <v>81</v>
      </c>
      <c r="C27" s="4" t="s">
        <v>18</v>
      </c>
      <c r="D27" s="10">
        <v>5</v>
      </c>
      <c r="E27" s="4" t="s">
        <v>64</v>
      </c>
      <c r="F27" s="5">
        <v>35000</v>
      </c>
      <c r="G27" s="5">
        <f t="shared" si="0"/>
        <v>175000</v>
      </c>
    </row>
    <row r="28" spans="1:7" ht="14.1" customHeight="1" x14ac:dyDescent="0.25">
      <c r="B28" s="20" t="s">
        <v>82</v>
      </c>
      <c r="C28" s="4" t="s">
        <v>18</v>
      </c>
      <c r="D28" s="10">
        <v>5</v>
      </c>
      <c r="E28" s="4" t="s">
        <v>64</v>
      </c>
      <c r="F28" s="5">
        <v>35000</v>
      </c>
      <c r="G28" s="5">
        <f t="shared" si="0"/>
        <v>175000</v>
      </c>
    </row>
    <row r="29" spans="1:7" ht="14.1" customHeight="1" x14ac:dyDescent="0.25">
      <c r="B29" s="20" t="s">
        <v>83</v>
      </c>
      <c r="C29" s="4" t="s">
        <v>18</v>
      </c>
      <c r="D29" s="10">
        <v>5</v>
      </c>
      <c r="E29" s="4" t="s">
        <v>64</v>
      </c>
      <c r="F29" s="5">
        <v>35000</v>
      </c>
      <c r="G29" s="5">
        <f t="shared" si="0"/>
        <v>175000</v>
      </c>
    </row>
    <row r="30" spans="1:7" ht="14.1" customHeight="1" x14ac:dyDescent="0.25">
      <c r="B30" s="20" t="s">
        <v>84</v>
      </c>
      <c r="C30" s="4" t="s">
        <v>18</v>
      </c>
      <c r="D30" s="11">
        <v>5</v>
      </c>
      <c r="E30" s="4" t="s">
        <v>64</v>
      </c>
      <c r="F30" s="5">
        <v>35000</v>
      </c>
      <c r="G30" s="5">
        <f t="shared" si="0"/>
        <v>175000</v>
      </c>
    </row>
    <row r="31" spans="1:7" ht="14.1" customHeight="1" x14ac:dyDescent="0.25">
      <c r="B31" s="20" t="s">
        <v>85</v>
      </c>
      <c r="C31" s="4" t="s">
        <v>18</v>
      </c>
      <c r="D31" s="11">
        <v>5</v>
      </c>
      <c r="E31" s="4" t="s">
        <v>64</v>
      </c>
      <c r="F31" s="5">
        <v>35000</v>
      </c>
      <c r="G31" s="5">
        <f t="shared" si="0"/>
        <v>175000</v>
      </c>
    </row>
    <row r="32" spans="1:7" ht="12.75" customHeight="1" x14ac:dyDescent="0.25">
      <c r="A32" s="2"/>
      <c r="B32" s="26" t="s">
        <v>19</v>
      </c>
      <c r="C32" s="27"/>
      <c r="D32" s="27"/>
      <c r="E32" s="27"/>
      <c r="F32" s="28"/>
      <c r="G32" s="29">
        <f>SUM(G21:G31)</f>
        <v>1785000</v>
      </c>
    </row>
    <row r="33" spans="1:7" ht="12" customHeight="1" x14ac:dyDescent="0.25">
      <c r="A33" s="2"/>
      <c r="B33" s="15"/>
      <c r="C33" s="15"/>
      <c r="D33" s="15"/>
      <c r="E33" s="15"/>
      <c r="F33" s="19"/>
      <c r="G33" s="19"/>
    </row>
    <row r="34" spans="1:7" ht="12" customHeight="1" x14ac:dyDescent="0.25">
      <c r="A34" s="2"/>
      <c r="B34" s="35" t="s">
        <v>20</v>
      </c>
      <c r="C34" s="17"/>
      <c r="D34" s="17"/>
      <c r="E34" s="17"/>
      <c r="F34" s="16"/>
      <c r="G34" s="16"/>
    </row>
    <row r="35" spans="1:7" ht="24" customHeight="1" x14ac:dyDescent="0.25">
      <c r="A35" s="2"/>
      <c r="B35" s="51" t="s">
        <v>12</v>
      </c>
      <c r="C35" s="25" t="s">
        <v>13</v>
      </c>
      <c r="D35" s="25" t="s">
        <v>14</v>
      </c>
      <c r="E35" s="51" t="s">
        <v>15</v>
      </c>
      <c r="F35" s="25" t="s">
        <v>16</v>
      </c>
      <c r="G35" s="51" t="s">
        <v>17</v>
      </c>
    </row>
    <row r="36" spans="1:7" ht="12" customHeight="1" x14ac:dyDescent="0.25">
      <c r="A36" s="2"/>
      <c r="B36" s="52" t="s">
        <v>68</v>
      </c>
      <c r="C36" s="53"/>
      <c r="D36" s="53"/>
      <c r="E36" s="53"/>
      <c r="F36" s="52"/>
      <c r="G36" s="52"/>
    </row>
    <row r="37" spans="1:7" ht="12" customHeight="1" x14ac:dyDescent="0.25">
      <c r="A37" s="2"/>
      <c r="B37" s="26" t="s">
        <v>21</v>
      </c>
      <c r="C37" s="27"/>
      <c r="D37" s="27"/>
      <c r="E37" s="27"/>
      <c r="F37" s="28"/>
      <c r="G37" s="28"/>
    </row>
    <row r="38" spans="1:7" ht="12" customHeight="1" x14ac:dyDescent="0.25">
      <c r="A38" s="2"/>
      <c r="B38" s="15"/>
      <c r="C38" s="15"/>
      <c r="D38" s="15"/>
      <c r="E38" s="15"/>
      <c r="F38" s="19"/>
      <c r="G38" s="19"/>
    </row>
    <row r="39" spans="1:7" ht="12" customHeight="1" x14ac:dyDescent="0.25">
      <c r="A39" s="2"/>
      <c r="B39" s="35" t="s">
        <v>22</v>
      </c>
      <c r="C39" s="17"/>
      <c r="D39" s="17"/>
      <c r="E39" s="17"/>
      <c r="F39" s="16"/>
      <c r="G39" s="16"/>
    </row>
    <row r="40" spans="1:7" ht="24" customHeight="1" x14ac:dyDescent="0.25">
      <c r="A40" s="2"/>
      <c r="B40" s="51" t="s">
        <v>12</v>
      </c>
      <c r="C40" s="51" t="s">
        <v>13</v>
      </c>
      <c r="D40" s="51" t="s">
        <v>14</v>
      </c>
      <c r="E40" s="51" t="s">
        <v>15</v>
      </c>
      <c r="F40" s="25" t="s">
        <v>16</v>
      </c>
      <c r="G40" s="51" t="s">
        <v>17</v>
      </c>
    </row>
    <row r="41" spans="1:7" ht="11.25" customHeight="1" x14ac:dyDescent="0.25">
      <c r="B41" s="13" t="s">
        <v>68</v>
      </c>
    </row>
    <row r="43" spans="1:7" ht="12.75" customHeight="1" x14ac:dyDescent="0.25">
      <c r="A43" s="2"/>
      <c r="B43" s="26" t="s">
        <v>23</v>
      </c>
      <c r="C43" s="27"/>
      <c r="D43" s="27"/>
      <c r="E43" s="27"/>
      <c r="F43" s="28"/>
      <c r="G43" s="29">
        <v>0</v>
      </c>
    </row>
    <row r="44" spans="1:7" ht="12" customHeight="1" x14ac:dyDescent="0.25">
      <c r="A44" s="2"/>
      <c r="B44" s="15"/>
      <c r="C44" s="15"/>
      <c r="D44" s="15"/>
      <c r="E44" s="15"/>
      <c r="F44" s="19"/>
      <c r="G44" s="19"/>
    </row>
    <row r="45" spans="1:7" ht="12" customHeight="1" x14ac:dyDescent="0.25">
      <c r="A45" s="2"/>
      <c r="B45" s="35" t="s">
        <v>24</v>
      </c>
      <c r="C45" s="17"/>
      <c r="D45" s="17"/>
      <c r="E45" s="17"/>
      <c r="F45" s="16"/>
      <c r="G45" s="16"/>
    </row>
    <row r="46" spans="1:7" ht="24" customHeight="1" x14ac:dyDescent="0.25">
      <c r="A46" s="2"/>
      <c r="B46" s="25" t="s">
        <v>25</v>
      </c>
      <c r="C46" s="25" t="s">
        <v>26</v>
      </c>
      <c r="D46" s="25" t="s">
        <v>27</v>
      </c>
      <c r="E46" s="25" t="s">
        <v>15</v>
      </c>
      <c r="F46" s="25" t="s">
        <v>16</v>
      </c>
      <c r="G46" s="25" t="s">
        <v>17</v>
      </c>
    </row>
    <row r="47" spans="1:7" ht="12.75" customHeight="1" x14ac:dyDescent="0.25">
      <c r="A47" s="2"/>
      <c r="B47" s="22" t="s">
        <v>88</v>
      </c>
      <c r="C47" s="54" t="s">
        <v>54</v>
      </c>
      <c r="D47" s="31">
        <v>10000</v>
      </c>
      <c r="E47" s="4" t="s">
        <v>64</v>
      </c>
      <c r="F47" s="55">
        <v>10</v>
      </c>
      <c r="G47" s="31">
        <f t="shared" ref="G47:G48" si="1">(D47*F47)</f>
        <v>100000</v>
      </c>
    </row>
    <row r="48" spans="1:7" ht="12.75" customHeight="1" x14ac:dyDescent="0.25">
      <c r="A48" s="2"/>
      <c r="B48" s="22" t="s">
        <v>89</v>
      </c>
      <c r="C48" s="56" t="s">
        <v>51</v>
      </c>
      <c r="D48" s="31">
        <v>1000</v>
      </c>
      <c r="E48" s="4" t="s">
        <v>64</v>
      </c>
      <c r="F48" s="55">
        <v>500</v>
      </c>
      <c r="G48" s="31">
        <f t="shared" si="1"/>
        <v>500000</v>
      </c>
    </row>
    <row r="49" spans="1:7" ht="13.5" customHeight="1" x14ac:dyDescent="0.25">
      <c r="A49" s="2"/>
      <c r="B49" s="26" t="s">
        <v>28</v>
      </c>
      <c r="C49" s="27"/>
      <c r="D49" s="27"/>
      <c r="E49" s="27"/>
      <c r="F49" s="28"/>
      <c r="G49" s="29">
        <f>SUM(G47:G48)</f>
        <v>600000</v>
      </c>
    </row>
    <row r="50" spans="1:7" ht="12" customHeight="1" x14ac:dyDescent="0.25">
      <c r="A50" s="2"/>
      <c r="B50" s="15"/>
      <c r="C50" s="15"/>
      <c r="D50" s="15"/>
      <c r="E50" s="36"/>
      <c r="F50" s="19"/>
      <c r="G50" s="19"/>
    </row>
    <row r="51" spans="1:7" ht="12" customHeight="1" x14ac:dyDescent="0.25">
      <c r="A51" s="2"/>
      <c r="B51" s="35" t="s">
        <v>29</v>
      </c>
      <c r="C51" s="17"/>
      <c r="D51" s="17"/>
      <c r="E51" s="17"/>
      <c r="F51" s="16"/>
      <c r="G51" s="16"/>
    </row>
    <row r="52" spans="1:7" ht="24" customHeight="1" x14ac:dyDescent="0.25">
      <c r="A52" s="2"/>
      <c r="B52" s="51" t="s">
        <v>30</v>
      </c>
      <c r="C52" s="25" t="s">
        <v>26</v>
      </c>
      <c r="D52" s="25" t="s">
        <v>27</v>
      </c>
      <c r="E52" s="51" t="s">
        <v>15</v>
      </c>
      <c r="F52" s="25" t="s">
        <v>16</v>
      </c>
      <c r="G52" s="51" t="s">
        <v>17</v>
      </c>
    </row>
    <row r="53" spans="1:7" ht="12.75" customHeight="1" x14ac:dyDescent="0.25">
      <c r="A53" s="2"/>
      <c r="B53" s="3" t="s">
        <v>90</v>
      </c>
      <c r="C53" s="56" t="s">
        <v>60</v>
      </c>
      <c r="D53" s="31">
        <v>2000</v>
      </c>
      <c r="E53" s="68" t="s">
        <v>59</v>
      </c>
      <c r="F53" s="57">
        <v>141</v>
      </c>
      <c r="G53" s="31">
        <f t="shared" ref="G53" si="2">(D53*F53)</f>
        <v>282000</v>
      </c>
    </row>
    <row r="54" spans="1:7" ht="12.75" customHeight="1" x14ac:dyDescent="0.25">
      <c r="A54" s="2"/>
      <c r="B54" s="3" t="s">
        <v>86</v>
      </c>
      <c r="C54" s="4" t="s">
        <v>18</v>
      </c>
      <c r="D54" s="12">
        <v>5</v>
      </c>
      <c r="E54" s="4" t="s">
        <v>64</v>
      </c>
      <c r="F54" s="5">
        <v>35000</v>
      </c>
      <c r="G54" s="5">
        <f>(D54*F54)</f>
        <v>175000</v>
      </c>
    </row>
    <row r="55" spans="1:7" ht="12.75" customHeight="1" x14ac:dyDescent="0.25">
      <c r="A55" s="2"/>
      <c r="B55" s="3" t="s">
        <v>87</v>
      </c>
      <c r="C55" s="4" t="s">
        <v>18</v>
      </c>
      <c r="D55" s="12">
        <v>5</v>
      </c>
      <c r="E55" s="4" t="s">
        <v>64</v>
      </c>
      <c r="F55" s="5">
        <v>35000</v>
      </c>
      <c r="G55" s="5">
        <f t="shared" ref="G55" si="3">(D55*F55)</f>
        <v>175000</v>
      </c>
    </row>
    <row r="56" spans="1:7" ht="13.5" customHeight="1" x14ac:dyDescent="0.25">
      <c r="A56" s="2"/>
      <c r="B56" s="26" t="s">
        <v>31</v>
      </c>
      <c r="C56" s="27"/>
      <c r="D56" s="27"/>
      <c r="E56" s="27"/>
      <c r="F56" s="28"/>
      <c r="G56" s="29">
        <v>1015200</v>
      </c>
    </row>
    <row r="57" spans="1:7" ht="12" customHeight="1" x14ac:dyDescent="0.25">
      <c r="A57" s="2"/>
      <c r="B57" s="15"/>
      <c r="C57" s="15"/>
      <c r="D57" s="15"/>
      <c r="E57" s="15"/>
      <c r="F57" s="19"/>
      <c r="G57" s="19"/>
    </row>
    <row r="58" spans="1:7" ht="12" customHeight="1" x14ac:dyDescent="0.25">
      <c r="A58" s="2"/>
      <c r="B58" s="58" t="s">
        <v>32</v>
      </c>
      <c r="C58" s="59"/>
      <c r="D58" s="59"/>
      <c r="E58" s="59"/>
      <c r="F58" s="59"/>
      <c r="G58" s="60">
        <f>G32+G43+G49+G56</f>
        <v>3400200</v>
      </c>
    </row>
    <row r="59" spans="1:7" ht="12" customHeight="1" x14ac:dyDescent="0.25">
      <c r="A59" s="2"/>
      <c r="B59" s="61" t="s">
        <v>33</v>
      </c>
      <c r="C59" s="38"/>
      <c r="D59" s="38"/>
      <c r="E59" s="38"/>
      <c r="F59" s="38"/>
      <c r="G59" s="62">
        <f>G58*0.05</f>
        <v>170010</v>
      </c>
    </row>
    <row r="60" spans="1:7" ht="12" customHeight="1" x14ac:dyDescent="0.25">
      <c r="A60" s="2"/>
      <c r="B60" s="63" t="s">
        <v>34</v>
      </c>
      <c r="C60" s="37"/>
      <c r="D60" s="37"/>
      <c r="E60" s="37"/>
      <c r="F60" s="37"/>
      <c r="G60" s="64">
        <f>G59+G58</f>
        <v>3570210</v>
      </c>
    </row>
    <row r="61" spans="1:7" ht="12" customHeight="1" x14ac:dyDescent="0.25">
      <c r="A61" s="2"/>
      <c r="B61" s="61" t="s">
        <v>35</v>
      </c>
      <c r="C61" s="38"/>
      <c r="D61" s="38"/>
      <c r="E61" s="38"/>
      <c r="F61" s="38"/>
      <c r="G61" s="62">
        <f>G12</f>
        <v>4000000</v>
      </c>
    </row>
    <row r="62" spans="1:7" ht="12" customHeight="1" x14ac:dyDescent="0.25">
      <c r="A62" s="2"/>
      <c r="B62" s="65" t="s">
        <v>36</v>
      </c>
      <c r="C62" s="66"/>
      <c r="D62" s="66"/>
      <c r="E62" s="66"/>
      <c r="F62" s="66"/>
      <c r="G62" s="67">
        <f>G61-G60</f>
        <v>429790</v>
      </c>
    </row>
    <row r="63" spans="1:7" ht="12" customHeight="1" x14ac:dyDescent="0.25">
      <c r="A63" s="2"/>
      <c r="B63" s="41" t="s">
        <v>66</v>
      </c>
      <c r="C63" s="42"/>
      <c r="D63" s="42"/>
      <c r="E63" s="42"/>
      <c r="F63" s="42"/>
      <c r="G63" s="43"/>
    </row>
    <row r="64" spans="1:7" ht="12.75" customHeight="1" x14ac:dyDescent="0.25">
      <c r="A64" s="2"/>
      <c r="B64" s="40"/>
      <c r="C64" s="42"/>
      <c r="D64" s="42"/>
      <c r="E64" s="42"/>
      <c r="F64" s="42"/>
      <c r="G64" s="43"/>
    </row>
    <row r="65" spans="1:7" ht="12" customHeight="1" x14ac:dyDescent="0.25">
      <c r="A65" s="2"/>
      <c r="B65" s="69" t="s">
        <v>67</v>
      </c>
      <c r="C65" s="70"/>
      <c r="D65" s="70"/>
      <c r="E65" s="70"/>
      <c r="F65" s="71"/>
      <c r="G65" s="43"/>
    </row>
    <row r="66" spans="1:7" ht="12" customHeight="1" x14ac:dyDescent="0.25">
      <c r="A66" s="2"/>
      <c r="B66" s="72" t="s">
        <v>37</v>
      </c>
      <c r="C66" s="39"/>
      <c r="D66" s="39"/>
      <c r="E66" s="39"/>
      <c r="F66" s="73"/>
      <c r="G66" s="43"/>
    </row>
    <row r="67" spans="1:7" ht="12" customHeight="1" x14ac:dyDescent="0.25">
      <c r="A67" s="2"/>
      <c r="B67" s="72" t="s">
        <v>38</v>
      </c>
      <c r="C67" s="39"/>
      <c r="D67" s="39"/>
      <c r="E67" s="39"/>
      <c r="F67" s="73"/>
      <c r="G67" s="43"/>
    </row>
    <row r="68" spans="1:7" ht="12" customHeight="1" x14ac:dyDescent="0.25">
      <c r="A68" s="2"/>
      <c r="B68" s="72" t="s">
        <v>39</v>
      </c>
      <c r="C68" s="39"/>
      <c r="D68" s="39"/>
      <c r="E68" s="39"/>
      <c r="F68" s="73"/>
      <c r="G68" s="43"/>
    </row>
    <row r="69" spans="1:7" ht="12" customHeight="1" x14ac:dyDescent="0.25">
      <c r="A69" s="2"/>
      <c r="B69" s="72" t="s">
        <v>40</v>
      </c>
      <c r="C69" s="39"/>
      <c r="D69" s="39"/>
      <c r="E69" s="39"/>
      <c r="F69" s="73"/>
      <c r="G69" s="43"/>
    </row>
    <row r="70" spans="1:7" ht="12" customHeight="1" x14ac:dyDescent="0.25">
      <c r="A70" s="2"/>
      <c r="B70" s="72" t="s">
        <v>41</v>
      </c>
      <c r="C70" s="39"/>
      <c r="D70" s="39"/>
      <c r="E70" s="39"/>
      <c r="F70" s="73"/>
      <c r="G70" s="43"/>
    </row>
    <row r="71" spans="1:7" ht="12.75" customHeight="1" x14ac:dyDescent="0.25">
      <c r="A71" s="2"/>
      <c r="B71" s="74" t="s">
        <v>42</v>
      </c>
      <c r="C71" s="75"/>
      <c r="D71" s="75"/>
      <c r="E71" s="75"/>
      <c r="F71" s="76"/>
      <c r="G71" s="43"/>
    </row>
    <row r="72" spans="1:7" ht="12.75" customHeight="1" x14ac:dyDescent="0.25">
      <c r="A72" s="2"/>
      <c r="B72" s="40"/>
      <c r="C72" s="39"/>
      <c r="D72" s="39"/>
      <c r="E72" s="39"/>
      <c r="F72" s="39"/>
      <c r="G72" s="43"/>
    </row>
    <row r="73" spans="1:7" ht="15" customHeight="1" x14ac:dyDescent="0.25">
      <c r="A73" s="2"/>
      <c r="B73" s="90" t="s">
        <v>43</v>
      </c>
      <c r="C73" s="91"/>
      <c r="D73" s="77"/>
      <c r="E73" s="44"/>
      <c r="F73" s="44"/>
      <c r="G73" s="43"/>
    </row>
    <row r="74" spans="1:7" ht="12" customHeight="1" x14ac:dyDescent="0.25">
      <c r="A74" s="2"/>
      <c r="B74" s="78" t="s">
        <v>30</v>
      </c>
      <c r="C74" s="79" t="s">
        <v>69</v>
      </c>
      <c r="D74" s="80" t="s">
        <v>44</v>
      </c>
      <c r="E74" s="44"/>
      <c r="F74" s="44"/>
      <c r="G74" s="43"/>
    </row>
    <row r="75" spans="1:7" ht="12" customHeight="1" x14ac:dyDescent="0.25">
      <c r="A75" s="2"/>
      <c r="B75" s="81" t="s">
        <v>45</v>
      </c>
      <c r="C75" s="82">
        <f>G32</f>
        <v>1785000</v>
      </c>
      <c r="D75" s="83">
        <f>(C75/C81)</f>
        <v>0.47981162353738094</v>
      </c>
      <c r="E75" s="44"/>
      <c r="F75" s="44"/>
      <c r="G75" s="43"/>
    </row>
    <row r="76" spans="1:7" ht="12" customHeight="1" x14ac:dyDescent="0.25">
      <c r="A76" s="2"/>
      <c r="B76" s="81" t="s">
        <v>46</v>
      </c>
      <c r="C76" s="84">
        <v>0</v>
      </c>
      <c r="D76" s="83">
        <v>0</v>
      </c>
      <c r="E76" s="44"/>
      <c r="F76" s="44"/>
      <c r="G76" s="43"/>
    </row>
    <row r="77" spans="1:7" ht="12" customHeight="1" x14ac:dyDescent="0.25">
      <c r="A77" s="2"/>
      <c r="B77" s="81" t="s">
        <v>47</v>
      </c>
      <c r="C77" s="82">
        <v>150000</v>
      </c>
      <c r="D77" s="83">
        <f>(C77/C81)</f>
        <v>4.0320304498939578E-2</v>
      </c>
      <c r="E77" s="44"/>
      <c r="F77" s="44"/>
      <c r="G77" s="43"/>
    </row>
    <row r="78" spans="1:7" ht="12" customHeight="1" x14ac:dyDescent="0.25">
      <c r="A78" s="2"/>
      <c r="B78" s="81" t="s">
        <v>25</v>
      </c>
      <c r="C78" s="82">
        <f>G49</f>
        <v>600000</v>
      </c>
      <c r="D78" s="83">
        <f>(C78/C81)</f>
        <v>0.16128121799575831</v>
      </c>
      <c r="E78" s="44"/>
      <c r="F78" s="44"/>
      <c r="G78" s="43"/>
    </row>
    <row r="79" spans="1:7" ht="12" customHeight="1" x14ac:dyDescent="0.25">
      <c r="A79" s="2"/>
      <c r="B79" s="81" t="s">
        <v>48</v>
      </c>
      <c r="C79" s="85">
        <f>G56</f>
        <v>1015200</v>
      </c>
      <c r="D79" s="83">
        <f>(C79/C81)</f>
        <v>0.27288782084882307</v>
      </c>
      <c r="E79" s="45"/>
      <c r="F79" s="45"/>
      <c r="G79" s="43"/>
    </row>
    <row r="80" spans="1:7" ht="12" customHeight="1" x14ac:dyDescent="0.25">
      <c r="A80" s="2"/>
      <c r="B80" s="81" t="s">
        <v>49</v>
      </c>
      <c r="C80" s="85">
        <f>G59</f>
        <v>170010</v>
      </c>
      <c r="D80" s="83">
        <f>(C80/C81)</f>
        <v>4.5699033119098113E-2</v>
      </c>
      <c r="E80" s="45"/>
      <c r="F80" s="45"/>
      <c r="G80" s="43"/>
    </row>
    <row r="81" spans="1:7" ht="12.75" customHeight="1" x14ac:dyDescent="0.25">
      <c r="A81" s="2"/>
      <c r="B81" s="78" t="s">
        <v>61</v>
      </c>
      <c r="C81" s="86">
        <f>SUM(C75:C80)</f>
        <v>3720210</v>
      </c>
      <c r="D81" s="87">
        <f>SUM(D75:D80)</f>
        <v>1</v>
      </c>
      <c r="E81" s="45"/>
      <c r="F81" s="45"/>
      <c r="G81" s="43"/>
    </row>
    <row r="82" spans="1:7" ht="12" customHeight="1" x14ac:dyDescent="0.25">
      <c r="A82" s="2"/>
      <c r="B82" s="40"/>
      <c r="C82" s="42"/>
      <c r="D82" s="42"/>
      <c r="E82" s="42"/>
      <c r="F82" s="42"/>
      <c r="G82" s="43"/>
    </row>
    <row r="83" spans="1:7" ht="12.75" customHeight="1" x14ac:dyDescent="0.25">
      <c r="A83" s="2"/>
      <c r="B83" s="46"/>
      <c r="C83" s="42"/>
      <c r="D83" s="42"/>
      <c r="E83" s="42"/>
      <c r="F83" s="42"/>
      <c r="G83" s="43"/>
    </row>
    <row r="84" spans="1:7" ht="12" customHeight="1" x14ac:dyDescent="0.25">
      <c r="A84" s="2"/>
      <c r="B84" s="47"/>
      <c r="C84" s="48" t="s">
        <v>72</v>
      </c>
      <c r="D84" s="47"/>
      <c r="E84" s="47"/>
      <c r="F84" s="45"/>
      <c r="G84" s="43"/>
    </row>
    <row r="85" spans="1:7" ht="12" customHeight="1" x14ac:dyDescent="0.25">
      <c r="A85" s="2"/>
      <c r="B85" s="78" t="s">
        <v>71</v>
      </c>
      <c r="C85" s="89">
        <v>1400</v>
      </c>
      <c r="D85" s="89">
        <v>1500</v>
      </c>
      <c r="E85" s="89">
        <v>1600</v>
      </c>
      <c r="F85" s="49"/>
      <c r="G85" s="50"/>
    </row>
    <row r="86" spans="1:7" ht="12.75" customHeight="1" x14ac:dyDescent="0.25">
      <c r="A86" s="2"/>
      <c r="B86" s="78" t="s">
        <v>70</v>
      </c>
      <c r="C86" s="86">
        <f>(G60/C85)</f>
        <v>2550.15</v>
      </c>
      <c r="D86" s="86">
        <f>(G60/D85)</f>
        <v>2380.14</v>
      </c>
      <c r="E86" s="86">
        <f>(G60/E85)</f>
        <v>2231.3812499999999</v>
      </c>
      <c r="F86" s="49"/>
      <c r="G86" s="50"/>
    </row>
    <row r="87" spans="1:7" ht="15.6" customHeight="1" x14ac:dyDescent="0.25">
      <c r="A87" s="2"/>
      <c r="B87" s="41" t="s">
        <v>50</v>
      </c>
      <c r="C87" s="39"/>
      <c r="D87" s="39"/>
      <c r="E87" s="39"/>
      <c r="F87" s="39"/>
      <c r="G87" s="39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7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Greda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2023-02-10T18:26:21Z</cp:lastPrinted>
  <dcterms:created xsi:type="dcterms:W3CDTF">2020-11-27T12:49:26Z</dcterms:created>
  <dcterms:modified xsi:type="dcterms:W3CDTF">2023-03-20T13:26:03Z</dcterms:modified>
</cp:coreProperties>
</file>