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3\Area Parinacota\Ficha cultivo 2022\"/>
    </mc:Choice>
  </mc:AlternateContent>
  <bookViews>
    <workbookView xWindow="0" yWindow="0" windowWidth="20490" windowHeight="7155"/>
  </bookViews>
  <sheets>
    <sheet name="ARVER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C86" i="1"/>
  <c r="C85" i="1"/>
  <c r="C84" i="1"/>
  <c r="C82" i="1"/>
  <c r="G62" i="1"/>
  <c r="G12" i="1" l="1"/>
  <c r="G54" i="1" l="1"/>
  <c r="G55" i="1"/>
  <c r="G56" i="1"/>
  <c r="G53" i="1" l="1"/>
  <c r="G46" i="1"/>
  <c r="G47" i="1"/>
  <c r="G48" i="1"/>
  <c r="G49" i="1"/>
  <c r="G50" i="1"/>
  <c r="G51" i="1"/>
  <c r="G22" i="1"/>
  <c r="G23" i="1"/>
  <c r="G24" i="1"/>
  <c r="G25" i="1"/>
  <c r="G26" i="1"/>
  <c r="C88" i="1" l="1"/>
  <c r="D85" i="1" s="1"/>
  <c r="G61" i="1"/>
  <c r="G63" i="1" s="1"/>
  <c r="G44" i="1"/>
  <c r="G38" i="1"/>
  <c r="G28" i="1"/>
  <c r="G27" i="1"/>
  <c r="G21" i="1"/>
  <c r="G68" i="1"/>
  <c r="D82" i="1" l="1"/>
  <c r="D86" i="1"/>
  <c r="D87" i="1"/>
  <c r="G29" i="1"/>
  <c r="D84" i="1"/>
  <c r="G57" i="1"/>
  <c r="G39" i="1"/>
  <c r="D88" i="1" l="1"/>
  <c r="G65" i="1"/>
  <c r="G66" i="1" s="1"/>
  <c r="G67" i="1" s="1"/>
  <c r="D93" i="1" s="1"/>
  <c r="G69" i="1" l="1"/>
  <c r="C93" i="1"/>
  <c r="E93" i="1"/>
</calcChain>
</file>

<file path=xl/sharedStrings.xml><?xml version="1.0" encoding="utf-8"?>
<sst xmlns="http://schemas.openxmlformats.org/spreadsheetml/2006/main" count="162" uniqueCount="111">
  <si>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</si>
  <si>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</si>
  <si>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</si>
  <si>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</si>
  <si>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</si>
  <si>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</si>
  <si>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</si>
  <si>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</si>
  <si>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</si>
  <si>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</si>
  <si>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</si>
  <si>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</si>
  <si>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</si>
  <si>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</si>
  <si>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</si>
  <si>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</si>
  <si>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</si>
  <si>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</si>
  <si>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</si>
  <si>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</si>
  <si>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</si>
  <si>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</si>
  <si>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</si>
  <si>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</si>
  <si>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</si>
  <si>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</si>
  <si>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</si>
  <si>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</si>
  <si>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</si>
  <si>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</si>
  <si>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</si>
  <si>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</si>
  <si>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</si>
  <si>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</si>
  <si>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</si>
  <si>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</si>
  <si>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</si>
  <si>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</si>
  <si>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</si>
  <si>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</si>
  <si>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</si>
  <si>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</si>
  <si>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</si>
  <si>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</si>
  <si>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</si>
  <si>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</si>
  <si>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</si>
  <si>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</si>
  <si>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</si>
  <si>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</si>
  <si>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</si>
  <si>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</si>
  <si>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</si>
  <si>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</si>
  <si>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</si>
  <si>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</si>
  <si>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</si>
  <si>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</si>
  <si>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</si>
  <si>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</si>
  <si>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</si>
  <si>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</si>
  <si>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</si>
  <si>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</si>
  <si>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</si>
  <si>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</si>
  <si>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</si>
  <si>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</si>
  <si>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abril</t>
  </si>
  <si>
    <t>Siembra directa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</si>
  <si>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</si>
  <si>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</si>
  <si>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</si>
  <si>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</si>
  <si>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</si>
  <si>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</si>
  <si>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</si>
  <si>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</si>
  <si>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</si>
  <si>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</si>
  <si>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</si>
  <si>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Selección, ataduras y embalaje</t>
  </si>
  <si>
    <t>Nitrato de potacio</t>
  </si>
  <si>
    <t>Sulfato de potacio</t>
  </si>
  <si>
    <t>Urea</t>
  </si>
  <si>
    <t>Superfosfato triple</t>
  </si>
  <si>
    <t>fosfato monoamónico</t>
  </si>
  <si>
    <t>materia organica (guano)</t>
  </si>
  <si>
    <t>abril- agosto</t>
  </si>
  <si>
    <t>Selecron 720 EC (I)</t>
  </si>
  <si>
    <t>mayo- septiembre</t>
  </si>
  <si>
    <t>Cinta Gareta</t>
  </si>
  <si>
    <t>septiembre- octubre</t>
  </si>
  <si>
    <t>Rendimiento (atados/hà)</t>
  </si>
  <si>
    <t>Costo unitario ($/atados) (*)</t>
  </si>
  <si>
    <t>Luz de Otoño</t>
  </si>
  <si>
    <t>Básico</t>
  </si>
  <si>
    <t>Arica y Parinacota</t>
  </si>
  <si>
    <t>PARINACOTA</t>
  </si>
  <si>
    <t>Precordillera</t>
  </si>
  <si>
    <t>RENDIMIENTO (Kg/Há.)</t>
  </si>
  <si>
    <t>Sptiembre/Octubre</t>
  </si>
  <si>
    <t xml:space="preserve">sacos </t>
  </si>
  <si>
    <t>dipel wg</t>
  </si>
  <si>
    <t xml:space="preserve">timorex gold </t>
  </si>
  <si>
    <t>max seasailer</t>
  </si>
  <si>
    <t>ARVEJAS</t>
  </si>
  <si>
    <t>PRECIO ESPERADO ($/kg)</t>
  </si>
  <si>
    <t>JM</t>
  </si>
  <si>
    <t>Varias labores</t>
  </si>
  <si>
    <t>Septiembre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</si>
</sst>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0" fontId="4" fillId="0" borderId="0" xfId="0" applyNumberFormat="1" applyFont="1" applyAlignment="1"/>
    <xf numFmtId="49" fontId="4" fillId="10" borderId="57" xfId="0" applyNumberFormat="1" applyFont="1" applyFill="1" applyBorder="1" applyAlignment="1"/>
    <xf numFmtId="0" fontId="19" fillId="0" borderId="58" xfId="0" applyFont="1" applyBorder="1" applyAlignment="1">
      <alignment horizontal="right"/>
    </xf>
    <xf numFmtId="0" fontId="19" fillId="0" borderId="58" xfId="0" applyFont="1" applyFill="1" applyBorder="1" applyAlignment="1">
      <alignment horizontal="right"/>
    </xf>
    <xf numFmtId="0" fontId="19" fillId="0" borderId="58" xfId="0" applyFont="1" applyFill="1" applyBorder="1" applyAlignment="1">
      <alignment horizontal="right" vertical="center" wrapText="1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55" workbookViewId="0">
      <selection activeCell="G66" sqref="G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9" t="s">
        <v>106</v>
      </c>
      <c r="D9" s="7"/>
      <c r="E9" s="160" t="s">
        <v>100</v>
      </c>
      <c r="F9" s="161"/>
      <c r="G9" s="8">
        <v>15000</v>
      </c>
    </row>
    <row r="10" spans="1:7" ht="38.25" customHeight="1" x14ac:dyDescent="0.25">
      <c r="A10" s="5"/>
      <c r="B10" s="9" t="s">
        <v>1</v>
      </c>
      <c r="C10" s="140" t="s">
        <v>95</v>
      </c>
      <c r="D10" s="10"/>
      <c r="E10" s="158" t="s">
        <v>2</v>
      </c>
      <c r="F10" s="159"/>
      <c r="G10" s="12" t="s">
        <v>110</v>
      </c>
    </row>
    <row r="11" spans="1:7" ht="18" customHeight="1" x14ac:dyDescent="0.25">
      <c r="A11" s="5"/>
      <c r="B11" s="9" t="s">
        <v>3</v>
      </c>
      <c r="C11" s="140" t="s">
        <v>96</v>
      </c>
      <c r="D11" s="10"/>
      <c r="E11" s="158" t="s">
        <v>107</v>
      </c>
      <c r="F11" s="159"/>
      <c r="G11" s="13">
        <v>490</v>
      </c>
    </row>
    <row r="12" spans="1:7" ht="11.25" customHeight="1" x14ac:dyDescent="0.25">
      <c r="A12" s="5"/>
      <c r="B12" s="9" t="s">
        <v>4</v>
      </c>
      <c r="C12" s="140" t="s">
        <v>97</v>
      </c>
      <c r="D12" s="10"/>
      <c r="E12" s="15" t="s">
        <v>5</v>
      </c>
      <c r="F12" s="16"/>
      <c r="G12" s="17">
        <f>(G9*G11)</f>
        <v>7350000</v>
      </c>
    </row>
    <row r="13" spans="1:7" ht="11.25" customHeight="1" x14ac:dyDescent="0.25">
      <c r="A13" s="5"/>
      <c r="B13" s="9" t="s">
        <v>6</v>
      </c>
      <c r="C13" s="140" t="s">
        <v>98</v>
      </c>
      <c r="D13" s="10"/>
      <c r="E13" s="158" t="s">
        <v>7</v>
      </c>
      <c r="F13" s="159"/>
      <c r="G13" s="12" t="s">
        <v>66</v>
      </c>
    </row>
    <row r="14" spans="1:7" ht="13.5" customHeight="1" x14ac:dyDescent="0.25">
      <c r="A14" s="5"/>
      <c r="B14" s="9" t="s">
        <v>8</v>
      </c>
      <c r="C14" s="141" t="s">
        <v>99</v>
      </c>
      <c r="D14" s="10"/>
      <c r="E14" s="158" t="s">
        <v>9</v>
      </c>
      <c r="F14" s="159"/>
      <c r="G14" s="12" t="s">
        <v>101</v>
      </c>
    </row>
    <row r="15" spans="1:7" ht="25.5" customHeight="1" x14ac:dyDescent="0.25">
      <c r="A15" s="5"/>
      <c r="B15" s="9" t="s">
        <v>10</v>
      </c>
      <c r="C15" s="142">
        <v>45015</v>
      </c>
      <c r="D15" s="10"/>
      <c r="E15" s="162" t="s">
        <v>11</v>
      </c>
      <c r="F15" s="163"/>
      <c r="G15" s="14" t="s">
        <v>67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75</v>
      </c>
      <c r="C21" s="31" t="s">
        <v>20</v>
      </c>
      <c r="D21" s="32">
        <v>8</v>
      </c>
      <c r="E21" s="11" t="s">
        <v>68</v>
      </c>
      <c r="F21" s="17">
        <v>35000</v>
      </c>
      <c r="G21" s="17">
        <f>(D21*F21)</f>
        <v>280000</v>
      </c>
    </row>
    <row r="22" spans="1:7" ht="12.75" customHeight="1" x14ac:dyDescent="0.25">
      <c r="A22" s="23"/>
      <c r="B22" s="128" t="s">
        <v>69</v>
      </c>
      <c r="C22" s="31" t="s">
        <v>20</v>
      </c>
      <c r="D22" s="32">
        <v>2</v>
      </c>
      <c r="E22" s="128" t="s">
        <v>70</v>
      </c>
      <c r="F22" s="17">
        <v>35000</v>
      </c>
      <c r="G22" s="17">
        <f t="shared" ref="G22:G26" si="0">(D22*F22)</f>
        <v>70000</v>
      </c>
    </row>
    <row r="23" spans="1:7" ht="12.75" customHeight="1" x14ac:dyDescent="0.25">
      <c r="A23" s="23"/>
      <c r="B23" s="128" t="s">
        <v>71</v>
      </c>
      <c r="C23" s="31" t="s">
        <v>20</v>
      </c>
      <c r="D23" s="32">
        <v>6</v>
      </c>
      <c r="E23" s="128" t="s">
        <v>72</v>
      </c>
      <c r="F23" s="17">
        <v>35000</v>
      </c>
      <c r="G23" s="17">
        <f t="shared" si="0"/>
        <v>210000</v>
      </c>
    </row>
    <row r="24" spans="1:7" ht="12.75" customHeight="1" x14ac:dyDescent="0.25">
      <c r="A24" s="23"/>
      <c r="B24" s="128" t="s">
        <v>74</v>
      </c>
      <c r="C24" s="31" t="s">
        <v>20</v>
      </c>
      <c r="D24" s="32">
        <v>4</v>
      </c>
      <c r="E24" s="128" t="s">
        <v>73</v>
      </c>
      <c r="F24" s="17">
        <v>35000</v>
      </c>
      <c r="G24" s="17">
        <f t="shared" si="0"/>
        <v>140000</v>
      </c>
    </row>
    <row r="25" spans="1:7" ht="12.75" customHeight="1" x14ac:dyDescent="0.25">
      <c r="A25" s="23"/>
      <c r="B25" s="128" t="s">
        <v>78</v>
      </c>
      <c r="C25" s="31" t="s">
        <v>20</v>
      </c>
      <c r="D25" s="32">
        <v>4</v>
      </c>
      <c r="E25" s="128" t="s">
        <v>76</v>
      </c>
      <c r="F25" s="17">
        <v>35000</v>
      </c>
      <c r="G25" s="17">
        <f t="shared" si="0"/>
        <v>140000</v>
      </c>
    </row>
    <row r="26" spans="1:7" ht="12.75" customHeight="1" x14ac:dyDescent="0.25">
      <c r="A26" s="23"/>
      <c r="B26" s="128" t="s">
        <v>77</v>
      </c>
      <c r="C26" s="31" t="s">
        <v>20</v>
      </c>
      <c r="D26" s="32">
        <v>8</v>
      </c>
      <c r="E26" s="128" t="s">
        <v>79</v>
      </c>
      <c r="F26" s="17">
        <v>35000</v>
      </c>
      <c r="G26" s="17">
        <f t="shared" si="0"/>
        <v>280000</v>
      </c>
    </row>
    <row r="27" spans="1:7" ht="12" customHeight="1" x14ac:dyDescent="0.25">
      <c r="A27" s="23"/>
      <c r="B27" s="11" t="s">
        <v>80</v>
      </c>
      <c r="C27" s="31" t="s">
        <v>20</v>
      </c>
      <c r="D27" s="32">
        <v>10</v>
      </c>
      <c r="E27" s="11" t="s">
        <v>21</v>
      </c>
      <c r="F27" s="17">
        <v>35000</v>
      </c>
      <c r="G27" s="17">
        <f>(D27*F27)</f>
        <v>350000</v>
      </c>
    </row>
    <row r="28" spans="1:7" ht="12.75" customHeight="1" x14ac:dyDescent="0.25">
      <c r="A28" s="23"/>
      <c r="B28" s="11" t="s">
        <v>81</v>
      </c>
      <c r="C28" s="31" t="s">
        <v>20</v>
      </c>
      <c r="D28" s="32">
        <v>8</v>
      </c>
      <c r="E28" s="11" t="s">
        <v>21</v>
      </c>
      <c r="F28" s="17">
        <v>35000</v>
      </c>
      <c r="G28" s="17">
        <f>(D28*F28)</f>
        <v>280000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1750000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109</v>
      </c>
      <c r="C38" s="31" t="s">
        <v>108</v>
      </c>
      <c r="D38" s="32">
        <v>2</v>
      </c>
      <c r="E38" s="14" t="s">
        <v>68</v>
      </c>
      <c r="F38" s="17">
        <v>140000</v>
      </c>
      <c r="G38" s="17">
        <f t="shared" ref="G38" si="1">(D38*F38)</f>
        <v>280000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280000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7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7"/>
    </row>
    <row r="44" spans="1:11" ht="12.75" customHeight="1" x14ac:dyDescent="0.25">
      <c r="A44" s="23"/>
      <c r="B44" s="15" t="s">
        <v>32</v>
      </c>
      <c r="C44" s="60" t="s">
        <v>34</v>
      </c>
      <c r="D44" s="61">
        <v>60</v>
      </c>
      <c r="E44" s="60" t="s">
        <v>68</v>
      </c>
      <c r="F44" s="62">
        <v>5100</v>
      </c>
      <c r="G44" s="62">
        <f>(D44*F44)</f>
        <v>306000</v>
      </c>
    </row>
    <row r="45" spans="1:11" ht="12.75" customHeight="1" x14ac:dyDescent="0.25">
      <c r="A45" s="23"/>
      <c r="B45" s="63" t="s">
        <v>33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82</v>
      </c>
      <c r="C46" s="60" t="s">
        <v>34</v>
      </c>
      <c r="D46" s="61">
        <v>100</v>
      </c>
      <c r="E46" s="60" t="s">
        <v>88</v>
      </c>
      <c r="F46" s="62">
        <v>1900</v>
      </c>
      <c r="G46" s="62">
        <f t="shared" ref="G46:G51" si="2">(D46*F46)</f>
        <v>190000</v>
      </c>
    </row>
    <row r="47" spans="1:11" ht="12.75" customHeight="1" x14ac:dyDescent="0.25">
      <c r="A47" s="23"/>
      <c r="B47" s="129" t="s">
        <v>83</v>
      </c>
      <c r="C47" s="60" t="s">
        <v>34</v>
      </c>
      <c r="D47" s="61">
        <v>100</v>
      </c>
      <c r="E47" s="60" t="s">
        <v>88</v>
      </c>
      <c r="F47" s="62">
        <v>2100</v>
      </c>
      <c r="G47" s="62">
        <f t="shared" si="2"/>
        <v>210000</v>
      </c>
    </row>
    <row r="48" spans="1:11" ht="12.75" customHeight="1" x14ac:dyDescent="0.25">
      <c r="A48" s="23"/>
      <c r="B48" s="129" t="s">
        <v>84</v>
      </c>
      <c r="C48" s="60" t="s">
        <v>34</v>
      </c>
      <c r="D48" s="61">
        <v>200</v>
      </c>
      <c r="E48" s="60" t="s">
        <v>79</v>
      </c>
      <c r="F48" s="62">
        <v>1000</v>
      </c>
      <c r="G48" s="62">
        <f t="shared" si="2"/>
        <v>200000</v>
      </c>
    </row>
    <row r="49" spans="1:7" ht="12.75" customHeight="1" x14ac:dyDescent="0.25">
      <c r="A49" s="23"/>
      <c r="B49" s="129" t="s">
        <v>85</v>
      </c>
      <c r="C49" s="60" t="s">
        <v>34</v>
      </c>
      <c r="D49" s="61">
        <v>100</v>
      </c>
      <c r="E49" s="60" t="s">
        <v>73</v>
      </c>
      <c r="F49" s="62">
        <v>1000</v>
      </c>
      <c r="G49" s="62">
        <f t="shared" si="2"/>
        <v>100000</v>
      </c>
    </row>
    <row r="50" spans="1:7" ht="12.75" customHeight="1" x14ac:dyDescent="0.25">
      <c r="A50" s="23"/>
      <c r="B50" s="129" t="s">
        <v>86</v>
      </c>
      <c r="C50" s="60" t="s">
        <v>34</v>
      </c>
      <c r="D50" s="61">
        <v>100</v>
      </c>
      <c r="E50" s="60" t="s">
        <v>73</v>
      </c>
      <c r="F50" s="62">
        <v>1500</v>
      </c>
      <c r="G50" s="62">
        <f t="shared" si="2"/>
        <v>150000</v>
      </c>
    </row>
    <row r="51" spans="1:7" ht="12.75" customHeight="1" x14ac:dyDescent="0.25">
      <c r="A51" s="23"/>
      <c r="B51" s="15" t="s">
        <v>87</v>
      </c>
      <c r="C51" s="60" t="s">
        <v>34</v>
      </c>
      <c r="D51" s="61">
        <v>6</v>
      </c>
      <c r="E51" s="60" t="s">
        <v>68</v>
      </c>
      <c r="F51" s="62">
        <v>75000</v>
      </c>
      <c r="G51" s="62">
        <f t="shared" si="2"/>
        <v>450000</v>
      </c>
    </row>
    <row r="52" spans="1:7" ht="12.75" customHeight="1" x14ac:dyDescent="0.25">
      <c r="A52" s="23"/>
      <c r="B52" s="63" t="s">
        <v>37</v>
      </c>
      <c r="C52" s="64"/>
      <c r="D52" s="16"/>
      <c r="E52" s="64"/>
      <c r="F52" s="62"/>
      <c r="G52" s="62"/>
    </row>
    <row r="53" spans="1:7" ht="12.75" customHeight="1" x14ac:dyDescent="0.25">
      <c r="A53" s="23"/>
      <c r="B53" s="138" t="s">
        <v>103</v>
      </c>
      <c r="C53" s="130" t="s">
        <v>36</v>
      </c>
      <c r="D53" s="131">
        <v>2</v>
      </c>
      <c r="E53" s="130" t="s">
        <v>90</v>
      </c>
      <c r="F53" s="132">
        <v>19500</v>
      </c>
      <c r="G53" s="133">
        <f t="shared" ref="G53:G56" si="3">(D53*F53)</f>
        <v>39000</v>
      </c>
    </row>
    <row r="54" spans="1:7" ht="12.75" customHeight="1" x14ac:dyDescent="0.25">
      <c r="A54" s="23"/>
      <c r="B54" s="137" t="s">
        <v>104</v>
      </c>
      <c r="C54" s="130" t="s">
        <v>36</v>
      </c>
      <c r="D54" s="131">
        <v>2</v>
      </c>
      <c r="E54" s="130" t="s">
        <v>90</v>
      </c>
      <c r="F54" s="132">
        <v>33500</v>
      </c>
      <c r="G54" s="133">
        <f t="shared" si="3"/>
        <v>67000</v>
      </c>
    </row>
    <row r="55" spans="1:7" ht="12.75" customHeight="1" x14ac:dyDescent="0.25">
      <c r="A55" s="23"/>
      <c r="B55" s="136" t="s">
        <v>105</v>
      </c>
      <c r="C55" s="130" t="s">
        <v>36</v>
      </c>
      <c r="D55" s="131">
        <v>2</v>
      </c>
      <c r="E55" s="130" t="s">
        <v>90</v>
      </c>
      <c r="F55" s="132">
        <v>42000</v>
      </c>
      <c r="G55" s="133">
        <f t="shared" si="3"/>
        <v>84000</v>
      </c>
    </row>
    <row r="56" spans="1:7" ht="12.75" customHeight="1" x14ac:dyDescent="0.25">
      <c r="A56" s="23"/>
      <c r="B56" s="136" t="s">
        <v>89</v>
      </c>
      <c r="C56" s="134" t="s">
        <v>36</v>
      </c>
      <c r="D56" s="135">
        <v>2</v>
      </c>
      <c r="E56" s="130" t="s">
        <v>90</v>
      </c>
      <c r="F56" s="133">
        <v>48000</v>
      </c>
      <c r="G56" s="133">
        <f t="shared" si="3"/>
        <v>96000</v>
      </c>
    </row>
    <row r="57" spans="1:7" ht="13.5" customHeight="1" x14ac:dyDescent="0.25">
      <c r="A57" s="5"/>
      <c r="B57" s="65" t="s">
        <v>38</v>
      </c>
      <c r="C57" s="66"/>
      <c r="D57" s="66"/>
      <c r="E57" s="66"/>
      <c r="F57" s="67"/>
      <c r="G57" s="68">
        <f>SUM(G43:G56)</f>
        <v>1892000</v>
      </c>
    </row>
    <row r="58" spans="1:7" ht="12" customHeight="1" x14ac:dyDescent="0.25">
      <c r="A58" s="2"/>
      <c r="B58" s="49"/>
      <c r="C58" s="50"/>
      <c r="D58" s="50"/>
      <c r="E58" s="69"/>
      <c r="F58" s="51"/>
      <c r="G58" s="51"/>
    </row>
    <row r="59" spans="1:7" ht="12" customHeight="1" x14ac:dyDescent="0.25">
      <c r="A59" s="5"/>
      <c r="B59" s="38" t="s">
        <v>39</v>
      </c>
      <c r="C59" s="39"/>
      <c r="D59" s="40"/>
      <c r="E59" s="40"/>
      <c r="F59" s="41"/>
      <c r="G59" s="41"/>
    </row>
    <row r="60" spans="1:7" ht="24" customHeight="1" x14ac:dyDescent="0.25">
      <c r="A60" s="5"/>
      <c r="B60" s="52" t="s">
        <v>40</v>
      </c>
      <c r="C60" s="53" t="s">
        <v>29</v>
      </c>
      <c r="D60" s="53" t="s">
        <v>30</v>
      </c>
      <c r="E60" s="52" t="s">
        <v>17</v>
      </c>
      <c r="F60" s="53" t="s">
        <v>18</v>
      </c>
      <c r="G60" s="52" t="s">
        <v>19</v>
      </c>
    </row>
    <row r="61" spans="1:7" ht="12.75" customHeight="1" x14ac:dyDescent="0.25">
      <c r="A61" s="23"/>
      <c r="B61" s="143" t="s">
        <v>91</v>
      </c>
      <c r="C61" s="144" t="s">
        <v>35</v>
      </c>
      <c r="D61" s="145">
        <v>10</v>
      </c>
      <c r="E61" s="146" t="s">
        <v>92</v>
      </c>
      <c r="F61" s="147">
        <v>6000</v>
      </c>
      <c r="G61" s="145">
        <f>(D61*F61)</f>
        <v>60000</v>
      </c>
    </row>
    <row r="62" spans="1:7" ht="12.75" customHeight="1" x14ac:dyDescent="0.25">
      <c r="A62" s="83"/>
      <c r="B62" s="152" t="s">
        <v>102</v>
      </c>
      <c r="C62" s="153" t="s">
        <v>35</v>
      </c>
      <c r="D62" s="154">
        <v>600</v>
      </c>
      <c r="E62" s="146" t="s">
        <v>92</v>
      </c>
      <c r="F62" s="155">
        <v>400</v>
      </c>
      <c r="G62" s="145">
        <f>(D62*F62)</f>
        <v>240000</v>
      </c>
    </row>
    <row r="63" spans="1:7" ht="13.5" customHeight="1" x14ac:dyDescent="0.25">
      <c r="A63" s="5"/>
      <c r="B63" s="148" t="s">
        <v>41</v>
      </c>
      <c r="C63" s="149"/>
      <c r="D63" s="149"/>
      <c r="E63" s="149"/>
      <c r="F63" s="150"/>
      <c r="G63" s="151">
        <f>SUM(G61:G62)</f>
        <v>300000</v>
      </c>
    </row>
    <row r="64" spans="1:7" ht="12" customHeight="1" x14ac:dyDescent="0.25">
      <c r="A64" s="2"/>
      <c r="B64" s="86"/>
      <c r="C64" s="86"/>
      <c r="D64" s="86"/>
      <c r="E64" s="86"/>
      <c r="F64" s="87"/>
      <c r="G64" s="87"/>
    </row>
    <row r="65" spans="1:7" ht="12" customHeight="1" x14ac:dyDescent="0.25">
      <c r="A65" s="83"/>
      <c r="B65" s="88" t="s">
        <v>42</v>
      </c>
      <c r="C65" s="89"/>
      <c r="D65" s="89"/>
      <c r="E65" s="89"/>
      <c r="F65" s="89"/>
      <c r="G65" s="90">
        <f>G29+G39+G57+G63</f>
        <v>4222000</v>
      </c>
    </row>
    <row r="66" spans="1:7" ht="12" customHeight="1" x14ac:dyDescent="0.25">
      <c r="A66" s="83"/>
      <c r="B66" s="91" t="s">
        <v>43</v>
      </c>
      <c r="C66" s="71"/>
      <c r="D66" s="71"/>
      <c r="E66" s="71"/>
      <c r="F66" s="71"/>
      <c r="G66" s="92">
        <f>G65*0.05</f>
        <v>211100</v>
      </c>
    </row>
    <row r="67" spans="1:7" ht="12" customHeight="1" x14ac:dyDescent="0.25">
      <c r="A67" s="83"/>
      <c r="B67" s="93" t="s">
        <v>44</v>
      </c>
      <c r="C67" s="70"/>
      <c r="D67" s="70"/>
      <c r="E67" s="70"/>
      <c r="F67" s="70"/>
      <c r="G67" s="94">
        <f>G66+G65</f>
        <v>4433100</v>
      </c>
    </row>
    <row r="68" spans="1:7" ht="12" customHeight="1" x14ac:dyDescent="0.25">
      <c r="A68" s="83"/>
      <c r="B68" s="91" t="s">
        <v>45</v>
      </c>
      <c r="C68" s="71"/>
      <c r="D68" s="71"/>
      <c r="E68" s="71"/>
      <c r="F68" s="71"/>
      <c r="G68" s="92">
        <f>G12</f>
        <v>7350000</v>
      </c>
    </row>
    <row r="69" spans="1:7" ht="12" customHeight="1" x14ac:dyDescent="0.25">
      <c r="A69" s="83"/>
      <c r="B69" s="95" t="s">
        <v>46</v>
      </c>
      <c r="C69" s="96"/>
      <c r="D69" s="96"/>
      <c r="E69" s="96"/>
      <c r="F69" s="96"/>
      <c r="G69" s="97">
        <f>G68-G67</f>
        <v>2916900</v>
      </c>
    </row>
    <row r="70" spans="1:7" ht="12" customHeight="1" x14ac:dyDescent="0.25">
      <c r="A70" s="83"/>
      <c r="B70" s="84" t="s">
        <v>47</v>
      </c>
      <c r="C70" s="85"/>
      <c r="D70" s="85"/>
      <c r="E70" s="85"/>
      <c r="F70" s="85"/>
      <c r="G70" s="80"/>
    </row>
    <row r="71" spans="1:7" ht="12.75" customHeight="1" thickBot="1" x14ac:dyDescent="0.3">
      <c r="A71" s="83"/>
      <c r="B71" s="98"/>
      <c r="C71" s="85"/>
      <c r="D71" s="85"/>
      <c r="E71" s="85"/>
      <c r="F71" s="85"/>
      <c r="G71" s="80"/>
    </row>
    <row r="72" spans="1:7" ht="12" customHeight="1" x14ac:dyDescent="0.25">
      <c r="A72" s="83"/>
      <c r="B72" s="110" t="s">
        <v>48</v>
      </c>
      <c r="C72" s="111"/>
      <c r="D72" s="111"/>
      <c r="E72" s="111"/>
      <c r="F72" s="112"/>
      <c r="G72" s="80"/>
    </row>
    <row r="73" spans="1:7" ht="12" customHeight="1" x14ac:dyDescent="0.25">
      <c r="A73" s="83"/>
      <c r="B73" s="113" t="s">
        <v>49</v>
      </c>
      <c r="C73" s="82"/>
      <c r="D73" s="82"/>
      <c r="E73" s="82"/>
      <c r="F73" s="114"/>
      <c r="G73" s="80"/>
    </row>
    <row r="74" spans="1:7" ht="12" customHeight="1" x14ac:dyDescent="0.25">
      <c r="A74" s="83"/>
      <c r="B74" s="113" t="s">
        <v>50</v>
      </c>
      <c r="C74" s="82"/>
      <c r="D74" s="82"/>
      <c r="E74" s="82"/>
      <c r="F74" s="114"/>
      <c r="G74" s="80"/>
    </row>
    <row r="75" spans="1:7" ht="12" customHeight="1" x14ac:dyDescent="0.25">
      <c r="A75" s="83"/>
      <c r="B75" s="113" t="s">
        <v>51</v>
      </c>
      <c r="C75" s="82"/>
      <c r="D75" s="82"/>
      <c r="E75" s="82"/>
      <c r="F75" s="114"/>
      <c r="G75" s="80"/>
    </row>
    <row r="76" spans="1:7" ht="12" customHeight="1" x14ac:dyDescent="0.25">
      <c r="A76" s="83"/>
      <c r="B76" s="113" t="s">
        <v>52</v>
      </c>
      <c r="C76" s="82"/>
      <c r="D76" s="82"/>
      <c r="E76" s="82"/>
      <c r="F76" s="114"/>
      <c r="G76" s="80"/>
    </row>
    <row r="77" spans="1:7" ht="12" customHeight="1" x14ac:dyDescent="0.25">
      <c r="A77" s="83"/>
      <c r="B77" s="113" t="s">
        <v>53</v>
      </c>
      <c r="C77" s="82"/>
      <c r="D77" s="82"/>
      <c r="E77" s="82"/>
      <c r="F77" s="114"/>
      <c r="G77" s="80"/>
    </row>
    <row r="78" spans="1:7" ht="12.75" customHeight="1" thickBot="1" x14ac:dyDescent="0.3">
      <c r="A78" s="83"/>
      <c r="B78" s="115" t="s">
        <v>54</v>
      </c>
      <c r="C78" s="116"/>
      <c r="D78" s="116"/>
      <c r="E78" s="116"/>
      <c r="F78" s="117"/>
      <c r="G78" s="80"/>
    </row>
    <row r="79" spans="1:7" ht="12.75" customHeight="1" x14ac:dyDescent="0.25">
      <c r="A79" s="83"/>
      <c r="B79" s="108"/>
      <c r="C79" s="82"/>
      <c r="D79" s="82"/>
      <c r="E79" s="82"/>
      <c r="F79" s="82"/>
      <c r="G79" s="80"/>
    </row>
    <row r="80" spans="1:7" ht="15" customHeight="1" thickBot="1" x14ac:dyDescent="0.3">
      <c r="A80" s="83"/>
      <c r="B80" s="156" t="s">
        <v>55</v>
      </c>
      <c r="C80" s="157"/>
      <c r="D80" s="107"/>
      <c r="E80" s="73"/>
      <c r="F80" s="73"/>
      <c r="G80" s="80"/>
    </row>
    <row r="81" spans="1:7" ht="12" customHeight="1" x14ac:dyDescent="0.25">
      <c r="A81" s="83"/>
      <c r="B81" s="100" t="s">
        <v>40</v>
      </c>
      <c r="C81" s="74" t="s">
        <v>56</v>
      </c>
      <c r="D81" s="101" t="s">
        <v>57</v>
      </c>
      <c r="E81" s="73"/>
      <c r="F81" s="73"/>
      <c r="G81" s="80"/>
    </row>
    <row r="82" spans="1:7" ht="12" customHeight="1" x14ac:dyDescent="0.25">
      <c r="A82" s="83"/>
      <c r="B82" s="102" t="s">
        <v>58</v>
      </c>
      <c r="C82" s="75">
        <f>G29</f>
        <v>1750000</v>
      </c>
      <c r="D82" s="103">
        <f>(C82/C88)</f>
        <v>0.39475761882204324</v>
      </c>
      <c r="E82" s="73"/>
      <c r="F82" s="73"/>
      <c r="G82" s="80"/>
    </row>
    <row r="83" spans="1:7" ht="12" customHeight="1" x14ac:dyDescent="0.25">
      <c r="A83" s="83"/>
      <c r="B83" s="102" t="s">
        <v>59</v>
      </c>
      <c r="C83" s="76">
        <v>0</v>
      </c>
      <c r="D83" s="103">
        <v>0</v>
      </c>
      <c r="E83" s="73"/>
      <c r="F83" s="73"/>
      <c r="G83" s="80"/>
    </row>
    <row r="84" spans="1:7" ht="12" customHeight="1" x14ac:dyDescent="0.25">
      <c r="A84" s="83"/>
      <c r="B84" s="102" t="s">
        <v>60</v>
      </c>
      <c r="C84" s="75">
        <f>G39</f>
        <v>280000</v>
      </c>
      <c r="D84" s="103">
        <f>(C84/C88)</f>
        <v>6.3161219011526923E-2</v>
      </c>
      <c r="E84" s="73"/>
      <c r="F84" s="73"/>
      <c r="G84" s="80"/>
    </row>
    <row r="85" spans="1:7" ht="12" customHeight="1" x14ac:dyDescent="0.25">
      <c r="A85" s="83"/>
      <c r="B85" s="102" t="s">
        <v>28</v>
      </c>
      <c r="C85" s="75">
        <f>G57</f>
        <v>1892000</v>
      </c>
      <c r="D85" s="103">
        <f>(C85/C88)</f>
        <v>0.4267893798921748</v>
      </c>
      <c r="E85" s="73"/>
      <c r="F85" s="73"/>
      <c r="G85" s="80"/>
    </row>
    <row r="86" spans="1:7" ht="12" customHeight="1" x14ac:dyDescent="0.25">
      <c r="A86" s="83"/>
      <c r="B86" s="102" t="s">
        <v>61</v>
      </c>
      <c r="C86" s="77">
        <f>G63</f>
        <v>300000</v>
      </c>
      <c r="D86" s="103">
        <f>(C86/C88)</f>
        <v>6.7672734655207414E-2</v>
      </c>
      <c r="E86" s="79"/>
      <c r="F86" s="79"/>
      <c r="G86" s="80"/>
    </row>
    <row r="87" spans="1:7" ht="12" customHeight="1" x14ac:dyDescent="0.25">
      <c r="A87" s="83"/>
      <c r="B87" s="102" t="s">
        <v>62</v>
      </c>
      <c r="C87" s="77">
        <f>G66</f>
        <v>211100</v>
      </c>
      <c r="D87" s="103">
        <f>(C87/C88)</f>
        <v>4.7619047619047616E-2</v>
      </c>
      <c r="E87" s="79"/>
      <c r="F87" s="79"/>
      <c r="G87" s="80"/>
    </row>
    <row r="88" spans="1:7" ht="12.75" customHeight="1" thickBot="1" x14ac:dyDescent="0.3">
      <c r="A88" s="83"/>
      <c r="B88" s="104" t="s">
        <v>63</v>
      </c>
      <c r="C88" s="105">
        <f>SUM(C82:C87)</f>
        <v>4433100</v>
      </c>
      <c r="D88" s="106">
        <f>SUM(D82:D87)</f>
        <v>1</v>
      </c>
      <c r="E88" s="79"/>
      <c r="F88" s="79"/>
      <c r="G88" s="80"/>
    </row>
    <row r="89" spans="1:7" ht="12" customHeight="1" x14ac:dyDescent="0.25">
      <c r="A89" s="83"/>
      <c r="B89" s="98"/>
      <c r="C89" s="85"/>
      <c r="D89" s="85"/>
      <c r="E89" s="85"/>
      <c r="F89" s="85"/>
      <c r="G89" s="80"/>
    </row>
    <row r="90" spans="1:7" ht="12.75" customHeight="1" x14ac:dyDescent="0.25">
      <c r="A90" s="83"/>
      <c r="B90" s="99"/>
      <c r="C90" s="85"/>
      <c r="D90" s="85"/>
      <c r="E90" s="85"/>
      <c r="F90" s="85"/>
      <c r="G90" s="80"/>
    </row>
    <row r="91" spans="1:7" ht="12" customHeight="1" thickBot="1" x14ac:dyDescent="0.3">
      <c r="A91" s="72"/>
      <c r="B91" s="119"/>
      <c r="C91" s="120" t="s">
        <v>64</v>
      </c>
      <c r="D91" s="121"/>
      <c r="E91" s="122"/>
      <c r="F91" s="78"/>
      <c r="G91" s="80"/>
    </row>
    <row r="92" spans="1:7" ht="12" customHeight="1" x14ac:dyDescent="0.25">
      <c r="A92" s="83"/>
      <c r="B92" s="123" t="s">
        <v>93</v>
      </c>
      <c r="C92" s="124">
        <v>13000</v>
      </c>
      <c r="D92" s="124">
        <v>15000</v>
      </c>
      <c r="E92" s="125">
        <v>17000</v>
      </c>
      <c r="F92" s="118"/>
      <c r="G92" s="81"/>
    </row>
    <row r="93" spans="1:7" ht="12.75" customHeight="1" thickBot="1" x14ac:dyDescent="0.3">
      <c r="A93" s="83"/>
      <c r="B93" s="104" t="s">
        <v>94</v>
      </c>
      <c r="C93" s="105">
        <f>(G67/C92)</f>
        <v>341.00769230769231</v>
      </c>
      <c r="D93" s="105">
        <f>(G67/D92)</f>
        <v>295.54000000000002</v>
      </c>
      <c r="E93" s="126">
        <f>(G67/E92)</f>
        <v>260.7705882352941</v>
      </c>
      <c r="F93" s="118"/>
      <c r="G93" s="81"/>
    </row>
    <row r="94" spans="1:7" ht="15.6" customHeight="1" x14ac:dyDescent="0.25">
      <c r="A94" s="83"/>
      <c r="B94" s="109" t="s">
        <v>65</v>
      </c>
      <c r="C94" s="82"/>
      <c r="D94" s="82"/>
      <c r="E94" s="82"/>
      <c r="F94" s="82"/>
      <c r="G94" s="8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ARVERJA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2023-03-30T20:11:41Z</dcterms:modified>
</cp:coreProperties>
</file>