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z\Desktop\FICHAS MARZO 2023-2024\Agencia de Area San Clemente\"/>
    </mc:Choice>
  </mc:AlternateContent>
  <bookViews>
    <workbookView minimized="1" xWindow="0" yWindow="0" windowWidth="28800" windowHeight="12300"/>
  </bookViews>
  <sheets>
    <sheet name="avell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58" i="1" l="1"/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<sst xmlns="http://schemas.openxmlformats.org/spreadsheetml/2006/main" count="148" uniqueCount="110">
  <si>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</si>
  <si>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</si>
  <si>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</si>
  <si>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</si>
  <si>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</si>
  <si>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</si>
  <si>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MAYO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</si>
  <si>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</si>
  <si>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</si>
  <si>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</si>
  <si>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</si>
  <si>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</si>
  <si>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</si>
  <si>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</si>
  <si>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</si>
  <si>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</si>
  <si>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</si>
  <si>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</si>
  <si>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</si>
  <si>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</si>
  <si>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</si>
  <si>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</si>
  <si>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</si>
  <si>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</si>
  <si>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</si>
  <si>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</si>
  <si>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</si>
  <si>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</si>
  <si>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</si>
  <si>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</si>
  <si>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LIMPIA ACEQUIAS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</si>
  <si>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</si>
  <si>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</si>
  <si>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</si>
  <si>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</si>
  <si>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</si>
  <si>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</si>
  <si>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</si>
  <si>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RIEGOS</t>
  </si>
  <si>
    <t>SEPT-FEBR</t>
  </si>
  <si>
    <t>CONTROL DE MALEZA</t>
  </si>
  <si>
    <t>MARZO-ABRIL</t>
  </si>
  <si>
    <t>Subtotal Jornadas Hombre</t>
  </si>
  <si>
    <t>JORNADAS ANIMAL</t>
  </si>
  <si>
    <t>N/A</t>
  </si>
  <si>
    <t>Subtotal Jornadas Animal</t>
  </si>
  <si>
    <t>MAQUINARIA</t>
  </si>
  <si>
    <t>APLIC. FITOSANITARIA(4)</t>
  </si>
  <si>
    <t>APLICA. FERTILIZANTES(4)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</si>
  <si>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</si>
  <si>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</si>
  <si>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</si>
  <si>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</si>
  <si>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</si>
  <si>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</si>
  <si>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</si>
  <si>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</si>
  <si>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</si>
  <si>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</si>
  <si>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</si>
  <si>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</si>
  <si>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</si>
  <si>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</si>
  <si>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</si>
  <si>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</si>
  <si>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</si>
  <si>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</si>
  <si>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JUNIO-JULIO</t>
  </si>
  <si>
    <t>INSECTICIDA ACARICIDA</t>
  </si>
  <si>
    <t>HERBICIDAS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</si>
  <si>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</si>
  <si>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</si>
  <si>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</si>
  <si>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</si>
  <si>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</si>
  <si>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</si>
  <si>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</si>
  <si>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</si>
  <si>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</si>
  <si>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</si>
  <si>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</si>
  <si>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</si>
  <si>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</si>
  <si>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</si>
  <si>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</si>
  <si>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</si>
  <si>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</si>
  <si>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</si>
  <si>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</si>
  <si>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</si>
  <si>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</si>
  <si>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</si>
  <si>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</si>
  <si>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</si>
  <si>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</si>
  <si>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</si>
  <si>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</si>
  <si>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</si>
  <si>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</si>
  <si>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</si>
  <si>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</si>
  <si>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</si>
  <si>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</si>
  <si>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</si>
  <si>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</si>
  <si>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VERIMARK 500 O SIMILAR</t>
  </si>
  <si>
    <t>ABAMITE ME O SIMILAR</t>
  </si>
  <si>
    <t>ROUNDUP O SIMILAR</t>
  </si>
  <si>
    <t>SAN CLEMENTE</t>
  </si>
  <si>
    <t>MARZO 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</si>
</sst>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right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6</v>
      </c>
    </row>
    <row r="11" spans="1:7" ht="13.5" customHeight="1" x14ac:dyDescent="0.25">
      <c r="A11" s="3"/>
      <c r="B11" s="10" t="s">
        <v>7</v>
      </c>
      <c r="C11" s="12" t="s">
        <v>8</v>
      </c>
      <c r="D11" s="17"/>
      <c r="E11" s="104" t="s">
        <v>9</v>
      </c>
      <c r="F11" s="105"/>
      <c r="G11" s="37">
        <v>1500</v>
      </c>
    </row>
    <row r="12" spans="1:7" ht="11.25" customHeight="1" x14ac:dyDescent="0.25">
      <c r="A12" s="3"/>
      <c r="B12" s="10" t="s">
        <v>10</v>
      </c>
      <c r="C12" s="11" t="s">
        <v>11</v>
      </c>
      <c r="D12" s="17"/>
      <c r="E12" s="4" t="s">
        <v>12</v>
      </c>
      <c r="F12" s="8"/>
      <c r="G12" s="38">
        <f>G9*G11</f>
        <v>3300000</v>
      </c>
    </row>
    <row r="13" spans="1:7" ht="26.25" customHeight="1" x14ac:dyDescent="0.25">
      <c r="A13" s="3"/>
      <c r="B13" s="10" t="s">
        <v>13</v>
      </c>
      <c r="C13" s="11" t="s">
        <v>108</v>
      </c>
      <c r="D13" s="17"/>
      <c r="E13" s="104" t="s">
        <v>14</v>
      </c>
      <c r="F13" s="105"/>
      <c r="G13" s="13" t="s">
        <v>15</v>
      </c>
    </row>
    <row r="14" spans="1:7" ht="20.25" customHeight="1" x14ac:dyDescent="0.25">
      <c r="A14" s="3"/>
      <c r="B14" s="10" t="s">
        <v>16</v>
      </c>
      <c r="C14" s="11" t="s">
        <v>108</v>
      </c>
      <c r="D14" s="17"/>
      <c r="E14" s="104" t="s">
        <v>17</v>
      </c>
      <c r="F14" s="105"/>
      <c r="G14" s="12" t="s">
        <v>18</v>
      </c>
    </row>
    <row r="15" spans="1:7" ht="38.25" x14ac:dyDescent="0.25">
      <c r="A15" s="3"/>
      <c r="B15" s="10" t="s">
        <v>19</v>
      </c>
      <c r="C15" s="112" t="s">
        <v>109</v>
      </c>
      <c r="D15" s="17"/>
      <c r="E15" s="108" t="s">
        <v>20</v>
      </c>
      <c r="F15" s="109"/>
      <c r="G15" s="39" t="s">
        <v>21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22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23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7" ht="12.75" customHeight="1" x14ac:dyDescent="0.25">
      <c r="A21" s="3"/>
      <c r="B21" s="42" t="s">
        <v>30</v>
      </c>
      <c r="C21" s="44" t="s">
        <v>31</v>
      </c>
      <c r="D21" s="45">
        <v>1</v>
      </c>
      <c r="E21" s="44" t="s">
        <v>32</v>
      </c>
      <c r="F21" s="46">
        <v>35000</v>
      </c>
      <c r="G21" s="46">
        <f t="shared" ref="G21:G26" si="0">(D21*F21)</f>
        <v>35000</v>
      </c>
    </row>
    <row r="22" spans="1:7" ht="12.75" customHeight="1" x14ac:dyDescent="0.25">
      <c r="A22" s="3"/>
      <c r="B22" s="42" t="s">
        <v>33</v>
      </c>
      <c r="C22" s="44" t="s">
        <v>31</v>
      </c>
      <c r="D22" s="45">
        <v>2</v>
      </c>
      <c r="E22" s="44" t="s">
        <v>34</v>
      </c>
      <c r="F22" s="46">
        <v>35000</v>
      </c>
      <c r="G22" s="46">
        <f t="shared" si="0"/>
        <v>70000</v>
      </c>
    </row>
    <row r="23" spans="1:7" ht="12.75" customHeight="1" x14ac:dyDescent="0.25">
      <c r="A23" s="3"/>
      <c r="B23" s="42" t="s">
        <v>35</v>
      </c>
      <c r="C23" s="44" t="s">
        <v>31</v>
      </c>
      <c r="D23" s="45">
        <v>5</v>
      </c>
      <c r="E23" s="44" t="s">
        <v>36</v>
      </c>
      <c r="F23" s="46">
        <v>35000</v>
      </c>
      <c r="G23" s="46">
        <f t="shared" si="0"/>
        <v>175000</v>
      </c>
    </row>
    <row r="24" spans="1:7" ht="12.75" customHeight="1" x14ac:dyDescent="0.25">
      <c r="A24" s="3"/>
      <c r="B24" s="42" t="s">
        <v>37</v>
      </c>
      <c r="C24" s="44" t="s">
        <v>31</v>
      </c>
      <c r="D24" s="47">
        <v>30</v>
      </c>
      <c r="E24" s="44" t="s">
        <v>18</v>
      </c>
      <c r="F24" s="46">
        <v>35000</v>
      </c>
      <c r="G24" s="46">
        <f t="shared" si="0"/>
        <v>1050000</v>
      </c>
    </row>
    <row r="25" spans="1:7" ht="12.75" customHeight="1" x14ac:dyDescent="0.25">
      <c r="A25" s="3"/>
      <c r="B25" s="42" t="s">
        <v>38</v>
      </c>
      <c r="C25" s="44" t="s">
        <v>31</v>
      </c>
      <c r="D25" s="47">
        <v>5</v>
      </c>
      <c r="E25" s="44" t="s">
        <v>39</v>
      </c>
      <c r="F25" s="46">
        <v>35000</v>
      </c>
      <c r="G25" s="46">
        <f t="shared" si="0"/>
        <v>175000</v>
      </c>
    </row>
    <row r="26" spans="1:7" ht="12.75" customHeight="1" x14ac:dyDescent="0.25">
      <c r="A26" s="3"/>
      <c r="B26" s="42" t="s">
        <v>40</v>
      </c>
      <c r="C26" s="44" t="s">
        <v>31</v>
      </c>
      <c r="D26" s="45">
        <v>2</v>
      </c>
      <c r="E26" s="44" t="s">
        <v>41</v>
      </c>
      <c r="F26" s="46">
        <v>35000</v>
      </c>
      <c r="G26" s="46">
        <f t="shared" si="0"/>
        <v>70000</v>
      </c>
    </row>
    <row r="27" spans="1:7" ht="12.75" customHeight="1" x14ac:dyDescent="0.25">
      <c r="A27" s="3"/>
      <c r="B27" s="43" t="s">
        <v>42</v>
      </c>
      <c r="C27" s="48"/>
      <c r="D27" s="48"/>
      <c r="E27" s="48"/>
      <c r="F27" s="49"/>
      <c r="G27" s="50">
        <f>SUM(G21:G26)</f>
        <v>1575000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43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24</v>
      </c>
      <c r="C30" s="41" t="s">
        <v>25</v>
      </c>
      <c r="D30" s="41" t="s">
        <v>26</v>
      </c>
      <c r="E30" s="51" t="s">
        <v>27</v>
      </c>
      <c r="F30" s="41" t="s">
        <v>28</v>
      </c>
      <c r="G30" s="51" t="s">
        <v>29</v>
      </c>
    </row>
    <row r="31" spans="1:7" ht="12" customHeight="1" x14ac:dyDescent="0.25">
      <c r="A31" s="3"/>
      <c r="B31" s="52" t="s">
        <v>44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45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46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24</v>
      </c>
      <c r="C35" s="51" t="s">
        <v>25</v>
      </c>
      <c r="D35" s="51" t="s">
        <v>26</v>
      </c>
      <c r="E35" s="51" t="s">
        <v>27</v>
      </c>
      <c r="F35" s="41" t="s">
        <v>28</v>
      </c>
      <c r="G35" s="51" t="s">
        <v>29</v>
      </c>
    </row>
    <row r="36" spans="1:11" ht="12.75" customHeight="1" x14ac:dyDescent="0.25">
      <c r="A36" s="3"/>
      <c r="B36" s="42" t="s">
        <v>47</v>
      </c>
      <c r="C36" s="15" t="s">
        <v>104</v>
      </c>
      <c r="D36" s="54">
        <v>4</v>
      </c>
      <c r="E36" s="15" t="s">
        <v>32</v>
      </c>
      <c r="F36" s="38">
        <v>30000</v>
      </c>
      <c r="G36" s="38">
        <f>(D36*F36)</f>
        <v>120000</v>
      </c>
    </row>
    <row r="37" spans="1:11" ht="12.75" customHeight="1" x14ac:dyDescent="0.25">
      <c r="A37" s="3"/>
      <c r="B37" s="14" t="s">
        <v>48</v>
      </c>
      <c r="C37" s="15" t="s">
        <v>104</v>
      </c>
      <c r="D37" s="54">
        <v>4</v>
      </c>
      <c r="E37" s="15" t="s">
        <v>32</v>
      </c>
      <c r="F37" s="38">
        <v>30000</v>
      </c>
      <c r="G37" s="38">
        <f>(D37*F37)</f>
        <v>120000</v>
      </c>
    </row>
    <row r="38" spans="1:11" ht="12.75" customHeight="1" x14ac:dyDescent="0.25">
      <c r="A38" s="3"/>
      <c r="B38" s="43" t="s">
        <v>49</v>
      </c>
      <c r="C38" s="48"/>
      <c r="D38" s="48"/>
      <c r="E38" s="48"/>
      <c r="F38" s="49"/>
      <c r="G38" s="50">
        <f>SUM(G36:G37)</f>
        <v>240000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50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51</v>
      </c>
      <c r="C41" s="41" t="s">
        <v>52</v>
      </c>
      <c r="D41" s="41" t="s">
        <v>53</v>
      </c>
      <c r="E41" s="41" t="s">
        <v>27</v>
      </c>
      <c r="F41" s="41" t="s">
        <v>28</v>
      </c>
      <c r="G41" s="41" t="s">
        <v>29</v>
      </c>
      <c r="K41" s="2"/>
    </row>
    <row r="42" spans="1:11" ht="12.75" customHeight="1" x14ac:dyDescent="0.25">
      <c r="A42" s="3"/>
      <c r="B42" s="56" t="s">
        <v>54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55</v>
      </c>
      <c r="C43" s="5" t="s">
        <v>56</v>
      </c>
      <c r="D43" s="6">
        <v>100</v>
      </c>
      <c r="E43" s="5" t="s">
        <v>57</v>
      </c>
      <c r="F43" s="7">
        <v>1000</v>
      </c>
      <c r="G43" s="7">
        <f>(D43*F43)</f>
        <v>100000</v>
      </c>
    </row>
    <row r="44" spans="1:11" ht="12.75" customHeight="1" x14ac:dyDescent="0.25">
      <c r="A44" s="3"/>
      <c r="B44" s="57" t="s">
        <v>58</v>
      </c>
      <c r="C44" s="5" t="s">
        <v>56</v>
      </c>
      <c r="D44" s="6">
        <v>175</v>
      </c>
      <c r="E44" s="5" t="s">
        <v>59</v>
      </c>
      <c r="F44" s="7">
        <v>1400</v>
      </c>
      <c r="G44" s="7">
        <f t="shared" ref="G44:G53" si="1">(D44*F44)</f>
        <v>245000</v>
      </c>
    </row>
    <row r="45" spans="1:11" ht="12.75" customHeight="1" x14ac:dyDescent="0.25">
      <c r="A45" s="3"/>
      <c r="B45" s="56" t="s">
        <v>60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61</v>
      </c>
      <c r="C46" s="9" t="s">
        <v>56</v>
      </c>
      <c r="D46" s="8">
        <v>2</v>
      </c>
      <c r="E46" s="9" t="s">
        <v>62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63</v>
      </c>
      <c r="C47" s="9" t="s">
        <v>64</v>
      </c>
      <c r="D47" s="6">
        <v>0.25</v>
      </c>
      <c r="E47" s="5" t="s">
        <v>65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66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105</v>
      </c>
      <c r="C49" s="9" t="s">
        <v>64</v>
      </c>
      <c r="D49" s="6">
        <v>1</v>
      </c>
      <c r="E49" s="5" t="s">
        <v>67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68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106</v>
      </c>
      <c r="C51" s="9" t="s">
        <v>64</v>
      </c>
      <c r="D51" s="8">
        <v>1</v>
      </c>
      <c r="E51" s="5" t="s">
        <v>65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69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107</v>
      </c>
      <c r="C53" s="9" t="s">
        <v>64</v>
      </c>
      <c r="D53" s="8">
        <v>2</v>
      </c>
      <c r="E53" s="9" t="s">
        <v>70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71</v>
      </c>
      <c r="C54" s="48"/>
      <c r="D54" s="48"/>
      <c r="E54" s="48"/>
      <c r="F54" s="49"/>
      <c r="G54" s="50">
        <f>SUM(G42:G53)</f>
        <v>441715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72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73</v>
      </c>
      <c r="C57" s="41" t="s">
        <v>52</v>
      </c>
      <c r="D57" s="41" t="s">
        <v>53</v>
      </c>
      <c r="E57" s="51" t="s">
        <v>27</v>
      </c>
      <c r="F57" s="41" t="s">
        <v>28</v>
      </c>
      <c r="G57" s="51" t="s">
        <v>29</v>
      </c>
    </row>
    <row r="58" spans="1:7" ht="12.75" customHeight="1" x14ac:dyDescent="0.25">
      <c r="A58" s="3"/>
      <c r="B58" s="14" t="s">
        <v>74</v>
      </c>
      <c r="C58" s="5" t="s">
        <v>75</v>
      </c>
      <c r="D58" s="7">
        <v>1</v>
      </c>
      <c r="E58" s="15" t="s">
        <v>76</v>
      </c>
      <c r="F58" s="7">
        <v>35000</v>
      </c>
      <c r="G58" s="7">
        <f>D58*F58</f>
        <v>35000</v>
      </c>
    </row>
    <row r="59" spans="1:7" ht="13.5" customHeight="1" x14ac:dyDescent="0.25">
      <c r="A59" s="3"/>
      <c r="B59" s="62" t="s">
        <v>77</v>
      </c>
      <c r="C59" s="61"/>
      <c r="D59" s="61"/>
      <c r="E59" s="61"/>
      <c r="F59" s="60"/>
      <c r="G59" s="63">
        <f>SUM(G58:G58)</f>
        <v>35000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78</v>
      </c>
      <c r="C61" s="65"/>
      <c r="D61" s="65"/>
      <c r="E61" s="65"/>
      <c r="F61" s="65"/>
      <c r="G61" s="66">
        <f>G27+G38+G54+G59</f>
        <v>2291715</v>
      </c>
    </row>
    <row r="62" spans="1:7" ht="12" customHeight="1" x14ac:dyDescent="0.25">
      <c r="A62" s="3"/>
      <c r="B62" s="67" t="s">
        <v>79</v>
      </c>
      <c r="C62" s="34"/>
      <c r="D62" s="34"/>
      <c r="E62" s="34"/>
      <c r="F62" s="34"/>
      <c r="G62" s="68">
        <f>G61*0.05</f>
        <v>114585.75</v>
      </c>
    </row>
    <row r="63" spans="1:7" ht="12" customHeight="1" x14ac:dyDescent="0.25">
      <c r="A63" s="3"/>
      <c r="B63" s="69" t="s">
        <v>80</v>
      </c>
      <c r="C63" s="33"/>
      <c r="D63" s="33"/>
      <c r="E63" s="33"/>
      <c r="F63" s="33"/>
      <c r="G63" s="70">
        <f>G62+G61</f>
        <v>2406300.75</v>
      </c>
    </row>
    <row r="64" spans="1:7" ht="12" customHeight="1" x14ac:dyDescent="0.25">
      <c r="A64" s="3"/>
      <c r="B64" s="67" t="s">
        <v>81</v>
      </c>
      <c r="C64" s="34"/>
      <c r="D64" s="34"/>
      <c r="E64" s="34"/>
      <c r="F64" s="34"/>
      <c r="G64" s="68">
        <f>G12</f>
        <v>3300000</v>
      </c>
    </row>
    <row r="65" spans="1:255" ht="12" customHeight="1" x14ac:dyDescent="0.25">
      <c r="A65" s="3"/>
      <c r="B65" s="71" t="s">
        <v>82</v>
      </c>
      <c r="C65" s="72"/>
      <c r="D65" s="72"/>
      <c r="E65" s="72"/>
      <c r="F65" s="72"/>
      <c r="G65" s="73">
        <f>G64-G63</f>
        <v>893699.25</v>
      </c>
    </row>
    <row r="66" spans="1:255" s="76" customFormat="1" ht="12" customHeight="1" x14ac:dyDescent="0.15">
      <c r="A66" s="23"/>
      <c r="B66" s="24" t="s">
        <v>83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84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85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86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87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88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89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90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91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73</v>
      </c>
      <c r="C77" s="90" t="s">
        <v>92</v>
      </c>
      <c r="D77" s="91" t="s">
        <v>93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94</v>
      </c>
      <c r="C78" s="93">
        <f>G27</f>
        <v>1575000</v>
      </c>
      <c r="D78" s="94">
        <f>(C78/C84)</f>
        <v>0.65453164987792989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95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96</v>
      </c>
      <c r="C80" s="93">
        <f>G38</f>
        <v>240000</v>
      </c>
      <c r="D80" s="94">
        <f>(C80/C84)</f>
        <v>9.9738156171875023E-2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51</v>
      </c>
      <c r="C81" s="93">
        <f>G54</f>
        <v>441715</v>
      </c>
      <c r="D81" s="94">
        <f>(C81/C84)</f>
        <v>0.18356599855608241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97</v>
      </c>
      <c r="C82" s="96">
        <f>G59</f>
        <v>35000</v>
      </c>
      <c r="D82" s="94">
        <f>(C82/C84)</f>
        <v>1.4545147775065107E-2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98</v>
      </c>
      <c r="C83" s="96">
        <f>G62</f>
        <v>114585.75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99</v>
      </c>
      <c r="C84" s="97">
        <f>SUM(C78:C83)</f>
        <v>2406300.75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100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101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102</v>
      </c>
      <c r="C89" s="101">
        <f>(G63/C88)</f>
        <v>1203.1503749999999</v>
      </c>
      <c r="D89" s="101">
        <f>(G63/D88)</f>
        <v>1093.7730681818182</v>
      </c>
      <c r="E89" s="101">
        <f>(G63/E88)</f>
        <v>1002.6253124999999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103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5748031496062993" header="0" footer="0"/>
  <pageSetup paperSize="5" scale="58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Lopez Gonzalez Jose Enrique</cp:lastModifiedBy>
  <cp:revision/>
  <cp:lastPrinted>2023-02-10T18:56:11Z</cp:lastPrinted>
  <dcterms:created xsi:type="dcterms:W3CDTF">2020-11-27T12:49:26Z</dcterms:created>
  <dcterms:modified xsi:type="dcterms:W3CDTF">2023-03-20T12:13:25Z</dcterms:modified>
  <cp:category/>
  <cp:contentStatus/>
</cp:coreProperties>
</file>