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Avena suplementari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D75" i="1" s="1"/>
  <c r="G46" i="1"/>
  <c r="G42" i="1"/>
  <c r="G12" i="1"/>
  <c r="G58" i="1" s="1"/>
  <c r="D72" i="1" l="1"/>
  <c r="D76" i="1"/>
  <c r="D77" i="1"/>
  <c r="D74" i="1"/>
  <c r="G47" i="1"/>
  <c r="G55" i="1" l="1"/>
  <c r="G56" i="1" s="1"/>
  <c r="G57" i="1" s="1"/>
  <c r="D83" i="1" s="1"/>
  <c r="D78" i="1"/>
  <c r="G59" i="1" l="1"/>
  <c r="C83" i="1"/>
  <c r="E83" i="1"/>
</calcChain>
</file>

<file path=xl/sharedStrings.xml><?xml version="1.0" encoding="utf-8"?>
<sst xmlns="http://schemas.openxmlformats.org/spreadsheetml/2006/main" count="130" uniqueCount="98">
  <si>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</si>
  <si>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</si>
  <si>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</si>
  <si>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</si>
  <si>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</si>
  <si>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</si>
  <si>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</si>
  <si>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</si>
  <si>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</si>
  <si>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</si>
  <si>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</si>
  <si>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</si>
  <si>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</si>
  <si>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</si>
  <si>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</si>
  <si>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</si>
  <si>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</si>
  <si>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</si>
  <si>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</si>
  <si>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</si>
  <si>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</si>
  <si>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</si>
  <si>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</si>
  <si>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</si>
  <si>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</si>
  <si>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</si>
  <si>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</si>
  <si>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</si>
  <si>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</si>
  <si>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</si>
  <si>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</si>
  <si>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</si>
  <si>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</si>
  <si>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</si>
  <si>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</si>
  <si>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</si>
  <si>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</si>
  <si>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</si>
  <si>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</si>
  <si>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</si>
  <si>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</si>
  <si>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</si>
  <si>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</si>
  <si>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</si>
  <si>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</si>
  <si>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</si>
  <si>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</si>
  <si>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</si>
  <si>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</si>
  <si>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</si>
  <si>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</si>
  <si>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</si>
  <si>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</si>
  <si>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</si>
  <si>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</si>
  <si>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</si>
  <si>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</si>
  <si>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</si>
  <si>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</si>
  <si>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</si>
  <si>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</si>
  <si>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</si>
  <si>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</si>
  <si>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</si>
  <si>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ÑUBLE</t>
  </si>
  <si>
    <t>EL CARMEN</t>
  </si>
  <si>
    <t>EL CARMEN-SAN IGNACIO</t>
  </si>
  <si>
    <t>SEQUIA</t>
  </si>
  <si>
    <t>mayo-junio</t>
  </si>
  <si>
    <t>abril-mayo</t>
  </si>
  <si>
    <t>mezcla 11-30-11</t>
  </si>
  <si>
    <t>septiembre-octubre</t>
  </si>
  <si>
    <t>CONSUMO PREDIO</t>
  </si>
  <si>
    <t>mbf</t>
  </si>
  <si>
    <t>urea</t>
  </si>
  <si>
    <t>160</t>
  </si>
  <si>
    <t>240</t>
  </si>
  <si>
    <t>AVENA SUPLEMENTARIA</t>
  </si>
  <si>
    <t>URANO</t>
  </si>
  <si>
    <t>Barbecho químico</t>
  </si>
  <si>
    <t>Mayo</t>
  </si>
  <si>
    <t>Siembra</t>
  </si>
  <si>
    <t>Acarreo fardos</t>
  </si>
  <si>
    <t>Diciembre</t>
  </si>
  <si>
    <t>RENDIMIENTO FARDOS/HA)</t>
  </si>
  <si>
    <t>PRECIO ESPERADO POR FARDO</t>
  </si>
  <si>
    <t>SEPTIEMBRE-NOVIEMBRE</t>
  </si>
  <si>
    <t xml:space="preserve">Aradura </t>
  </si>
  <si>
    <t>Abril</t>
  </si>
  <si>
    <t>Rastraje</t>
  </si>
  <si>
    <t>Enfardado</t>
  </si>
  <si>
    <t>corte e hilerado</t>
  </si>
  <si>
    <t>noviembre</t>
  </si>
  <si>
    <t>Semilla avena URANO</t>
  </si>
  <si>
    <t>Rendimiento (fardos/hà)</t>
  </si>
  <si>
    <t>Costo unitario ($/fardo (*)</t>
  </si>
  <si>
    <t>unidad</t>
  </si>
  <si>
    <t>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</si>
</sst>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indexed="8"/>
      <name val="Helvetica Neue"/>
      <scheme val="major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2">
    <xf numFmtId="0" fontId="0" fillId="0" borderId="0" applyNumberFormat="0" applyFill="0" applyBorder="0" applyProtection="0"/>
    <xf numFmtId="0" fontId="23" fillId="0" borderId="22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/>
    <xf numFmtId="49" fontId="7" fillId="3" borderId="57" xfId="0" applyNumberFormat="1" applyFont="1" applyFill="1" applyBorder="1" applyAlignment="1">
      <alignment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vertical="center"/>
    </xf>
    <xf numFmtId="3" fontId="7" fillId="3" borderId="57" xfId="0" applyNumberFormat="1" applyFont="1" applyFill="1" applyBorder="1" applyAlignment="1">
      <alignment vertical="center"/>
    </xf>
    <xf numFmtId="49" fontId="1" fillId="3" borderId="58" xfId="0" applyNumberFormat="1" applyFont="1" applyFill="1" applyBorder="1" applyAlignment="1">
      <alignment horizontal="center" vertical="center"/>
    </xf>
    <xf numFmtId="49" fontId="1" fillId="0" borderId="56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49" fontId="1" fillId="0" borderId="56" xfId="0" applyNumberFormat="1" applyFont="1" applyFill="1" applyBorder="1" applyAlignment="1">
      <alignment horizontal="center" vertical="center" wrapText="1"/>
    </xf>
    <xf numFmtId="49" fontId="1" fillId="10" borderId="56" xfId="0" applyNumberFormat="1" applyFont="1" applyFill="1" applyBorder="1" applyAlignment="1">
      <alignment horizontal="center" vertical="center"/>
    </xf>
    <xf numFmtId="49" fontId="1" fillId="10" borderId="56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/>
    <xf numFmtId="0" fontId="20" fillId="0" borderId="56" xfId="0" applyNumberFormat="1" applyFont="1" applyBorder="1" applyAlignment="1"/>
    <xf numFmtId="0" fontId="21" fillId="0" borderId="56" xfId="0" applyFont="1" applyBorder="1" applyAlignment="1">
      <alignment horizontal="left" wrapText="1"/>
    </xf>
    <xf numFmtId="0" fontId="22" fillId="0" borderId="56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3" fontId="22" fillId="0" borderId="56" xfId="0" applyNumberFormat="1" applyFont="1" applyBorder="1"/>
    <xf numFmtId="0" fontId="21" fillId="0" borderId="56" xfId="0" applyFont="1" applyBorder="1" applyAlignment="1">
      <alignment horizontal="left"/>
    </xf>
    <xf numFmtId="3" fontId="21" fillId="0" borderId="56" xfId="0" applyNumberFormat="1" applyFont="1" applyBorder="1"/>
    <xf numFmtId="167" fontId="21" fillId="0" borderId="56" xfId="0" applyNumberFormat="1" applyFont="1" applyBorder="1" applyAlignment="1">
      <alignment horizontal="center"/>
    </xf>
    <xf numFmtId="3" fontId="21" fillId="0" borderId="56" xfId="0" applyNumberFormat="1" applyFont="1" applyBorder="1" applyAlignment="1">
      <alignment horizontal="right"/>
    </xf>
    <xf numFmtId="3" fontId="22" fillId="0" borderId="56" xfId="1" applyNumberFormat="1" applyFont="1" applyBorder="1" applyAlignment="1">
      <alignment horizontal="right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77" zoomScale="200" zoomScaleNormal="200" workbookViewId="0">
      <selection activeCell="D13" sqref="D13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73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77</v>
      </c>
      <c r="D9" s="8"/>
      <c r="E9" s="154" t="s">
        <v>84</v>
      </c>
      <c r="F9" s="155"/>
      <c r="G9" s="9">
        <v>300</v>
      </c>
    </row>
    <row r="10" spans="1:7" ht="38.25" customHeight="1">
      <c r="A10" s="5"/>
      <c r="B10" s="10" t="s">
        <v>1</v>
      </c>
      <c r="C10" s="11" t="s">
        <v>78</v>
      </c>
      <c r="D10" s="12"/>
      <c r="E10" s="152" t="s">
        <v>2</v>
      </c>
      <c r="F10" s="153"/>
      <c r="G10" s="13" t="s">
        <v>97</v>
      </c>
    </row>
    <row r="11" spans="1:7" ht="18" customHeight="1">
      <c r="A11" s="5"/>
      <c r="B11" s="10" t="s">
        <v>3</v>
      </c>
      <c r="C11" s="13" t="s">
        <v>4</v>
      </c>
      <c r="D11" s="12"/>
      <c r="E11" s="152" t="s">
        <v>85</v>
      </c>
      <c r="F11" s="153"/>
      <c r="G11" s="14">
        <v>3500</v>
      </c>
    </row>
    <row r="12" spans="1:7" ht="11.25" customHeight="1">
      <c r="A12" s="5"/>
      <c r="B12" s="10" t="s">
        <v>5</v>
      </c>
      <c r="C12" s="15" t="s">
        <v>64</v>
      </c>
      <c r="D12" s="12"/>
      <c r="E12" s="16" t="s">
        <v>6</v>
      </c>
      <c r="F12" s="17"/>
      <c r="G12" s="18">
        <f>(G9*G11)</f>
        <v>1050000</v>
      </c>
    </row>
    <row r="13" spans="1:7" ht="11.25" customHeight="1">
      <c r="A13" s="5"/>
      <c r="B13" s="10" t="s">
        <v>7</v>
      </c>
      <c r="C13" s="13" t="s">
        <v>65</v>
      </c>
      <c r="D13" s="12"/>
      <c r="E13" s="152" t="s">
        <v>8</v>
      </c>
      <c r="F13" s="153"/>
      <c r="G13" s="13" t="s">
        <v>72</v>
      </c>
    </row>
    <row r="14" spans="1:7" ht="13.5" customHeight="1">
      <c r="A14" s="5"/>
      <c r="B14" s="10" t="s">
        <v>9</v>
      </c>
      <c r="C14" s="13" t="s">
        <v>66</v>
      </c>
      <c r="D14" s="12"/>
      <c r="E14" s="152" t="s">
        <v>10</v>
      </c>
      <c r="F14" s="153"/>
      <c r="G14" s="13" t="s">
        <v>86</v>
      </c>
    </row>
    <row r="15" spans="1:7" ht="25.5" customHeight="1">
      <c r="A15" s="5"/>
      <c r="B15" s="10" t="s">
        <v>11</v>
      </c>
      <c r="C15" s="19">
        <v>44927</v>
      </c>
      <c r="D15" s="12"/>
      <c r="E15" s="156" t="s">
        <v>12</v>
      </c>
      <c r="F15" s="157"/>
      <c r="G15" s="15" t="s">
        <v>67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8" t="s">
        <v>13</v>
      </c>
      <c r="C17" s="159"/>
      <c r="D17" s="159"/>
      <c r="E17" s="159"/>
      <c r="F17" s="159"/>
      <c r="G17" s="159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14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15</v>
      </c>
      <c r="C20" s="32" t="s">
        <v>16</v>
      </c>
      <c r="D20" s="32" t="s">
        <v>17</v>
      </c>
      <c r="E20" s="32" t="s">
        <v>18</v>
      </c>
      <c r="F20" s="32" t="s">
        <v>19</v>
      </c>
      <c r="G20" s="32" t="s">
        <v>20</v>
      </c>
    </row>
    <row r="21" spans="1:7" ht="12.75" customHeight="1">
      <c r="A21" s="25"/>
      <c r="B21" s="141" t="s">
        <v>79</v>
      </c>
      <c r="C21" s="142" t="s">
        <v>21</v>
      </c>
      <c r="D21" s="142">
        <v>0.5</v>
      </c>
      <c r="E21" s="143" t="s">
        <v>80</v>
      </c>
      <c r="F21" s="144">
        <v>17000</v>
      </c>
      <c r="G21" s="144">
        <v>8250</v>
      </c>
    </row>
    <row r="22" spans="1:7" ht="12.75" customHeight="1">
      <c r="A22" s="25"/>
      <c r="B22" s="145" t="s">
        <v>81</v>
      </c>
      <c r="C22" s="142" t="s">
        <v>21</v>
      </c>
      <c r="D22" s="142">
        <v>0.5</v>
      </c>
      <c r="E22" s="143" t="s">
        <v>80</v>
      </c>
      <c r="F22" s="144">
        <v>17000</v>
      </c>
      <c r="G22" s="144">
        <v>8250</v>
      </c>
    </row>
    <row r="23" spans="1:7" ht="25.5" customHeight="1">
      <c r="A23" s="25"/>
      <c r="B23" s="145" t="s">
        <v>82</v>
      </c>
      <c r="C23" s="143" t="s">
        <v>21</v>
      </c>
      <c r="D23" s="143">
        <v>1</v>
      </c>
      <c r="E23" s="143" t="s">
        <v>83</v>
      </c>
      <c r="F23" s="146">
        <v>17000</v>
      </c>
      <c r="G23" s="144">
        <v>17000</v>
      </c>
    </row>
    <row r="24" spans="1:7" ht="12.75" customHeight="1">
      <c r="A24" s="25"/>
      <c r="B24" s="33" t="s">
        <v>22</v>
      </c>
      <c r="C24" s="34"/>
      <c r="D24" s="34"/>
      <c r="E24" s="34"/>
      <c r="F24" s="35"/>
      <c r="G24" s="36">
        <v>33000</v>
      </c>
    </row>
    <row r="25" spans="1:7" ht="12" customHeight="1">
      <c r="A25" s="2"/>
      <c r="B25" s="26"/>
      <c r="C25" s="28"/>
      <c r="D25" s="28"/>
      <c r="E25" s="28"/>
      <c r="F25" s="37"/>
      <c r="G25" s="37"/>
    </row>
    <row r="26" spans="1:7" ht="12" customHeight="1">
      <c r="A26" s="5"/>
      <c r="B26" s="38" t="s">
        <v>23</v>
      </c>
      <c r="C26" s="39"/>
      <c r="D26" s="40"/>
      <c r="E26" s="40"/>
      <c r="F26" s="41"/>
      <c r="G26" s="41"/>
    </row>
    <row r="27" spans="1:7" ht="24" customHeight="1">
      <c r="A27" s="5"/>
      <c r="B27" s="42" t="s">
        <v>15</v>
      </c>
      <c r="C27" s="43" t="s">
        <v>16</v>
      </c>
      <c r="D27" s="43" t="s">
        <v>17</v>
      </c>
      <c r="E27" s="42" t="s">
        <v>18</v>
      </c>
      <c r="F27" s="43" t="s">
        <v>19</v>
      </c>
      <c r="G27" s="42" t="s">
        <v>20</v>
      </c>
    </row>
    <row r="28" spans="1:7" ht="12" customHeight="1">
      <c r="A28" s="5"/>
      <c r="B28" s="44"/>
      <c r="C28" s="45"/>
      <c r="D28" s="45"/>
      <c r="E28" s="45"/>
      <c r="F28" s="44"/>
      <c r="G28" s="44"/>
    </row>
    <row r="29" spans="1:7" ht="12" customHeight="1">
      <c r="A29" s="5"/>
      <c r="B29" s="46" t="s">
        <v>24</v>
      </c>
      <c r="C29" s="47"/>
      <c r="D29" s="47"/>
      <c r="E29" s="47"/>
      <c r="F29" s="48"/>
      <c r="G29" s="48"/>
    </row>
    <row r="30" spans="1:7" ht="12" customHeight="1">
      <c r="A30" s="2"/>
      <c r="B30" s="49"/>
      <c r="C30" s="50"/>
      <c r="D30" s="50"/>
      <c r="E30" s="50"/>
      <c r="F30" s="51"/>
      <c r="G30" s="51"/>
    </row>
    <row r="31" spans="1:7" ht="12" customHeight="1">
      <c r="A31" s="5"/>
      <c r="B31" s="38" t="s">
        <v>25</v>
      </c>
      <c r="C31" s="39"/>
      <c r="D31" s="40"/>
      <c r="E31" s="40"/>
      <c r="F31" s="41"/>
      <c r="G31" s="41"/>
    </row>
    <row r="32" spans="1:7" ht="24" customHeight="1">
      <c r="A32" s="5"/>
      <c r="B32" s="52" t="s">
        <v>15</v>
      </c>
      <c r="C32" s="52" t="s">
        <v>16</v>
      </c>
      <c r="D32" s="52" t="s">
        <v>17</v>
      </c>
      <c r="E32" s="52" t="s">
        <v>18</v>
      </c>
      <c r="F32" s="53" t="s">
        <v>19</v>
      </c>
      <c r="G32" s="52" t="s">
        <v>20</v>
      </c>
    </row>
    <row r="33" spans="1:11" ht="12.75" customHeight="1">
      <c r="A33" s="25"/>
      <c r="B33" s="145" t="s">
        <v>87</v>
      </c>
      <c r="C33" s="143" t="s">
        <v>26</v>
      </c>
      <c r="D33" s="147">
        <v>1</v>
      </c>
      <c r="E33" s="143" t="s">
        <v>88</v>
      </c>
      <c r="F33" s="148">
        <v>37000</v>
      </c>
      <c r="G33" s="149">
        <v>37000</v>
      </c>
    </row>
    <row r="34" spans="1:11" ht="12.75" customHeight="1">
      <c r="A34" s="25"/>
      <c r="B34" s="145" t="s">
        <v>89</v>
      </c>
      <c r="C34" s="143" t="s">
        <v>26</v>
      </c>
      <c r="D34" s="147">
        <v>1</v>
      </c>
      <c r="E34" s="143" t="s">
        <v>88</v>
      </c>
      <c r="F34" s="148">
        <v>30000</v>
      </c>
      <c r="G34" s="149">
        <v>30000</v>
      </c>
    </row>
    <row r="35" spans="1:11" ht="12.75" customHeight="1">
      <c r="A35" s="25"/>
      <c r="B35" s="145" t="s">
        <v>90</v>
      </c>
      <c r="C35" s="143" t="s">
        <v>96</v>
      </c>
      <c r="D35" s="147">
        <v>300</v>
      </c>
      <c r="E35" s="143" t="s">
        <v>83</v>
      </c>
      <c r="F35" s="148">
        <v>800</v>
      </c>
      <c r="G35" s="149">
        <v>240000</v>
      </c>
    </row>
    <row r="36" spans="1:11" ht="12.75" customHeight="1">
      <c r="A36" s="83"/>
      <c r="B36" s="145" t="s">
        <v>91</v>
      </c>
      <c r="C36" s="143" t="s">
        <v>26</v>
      </c>
      <c r="D36" s="147">
        <v>1</v>
      </c>
      <c r="E36" s="143" t="s">
        <v>92</v>
      </c>
      <c r="F36" s="148">
        <v>50000</v>
      </c>
      <c r="G36" s="149">
        <v>50000</v>
      </c>
    </row>
    <row r="37" spans="1:11" ht="12.75" customHeight="1">
      <c r="A37" s="5"/>
      <c r="B37" s="129" t="s">
        <v>27</v>
      </c>
      <c r="C37" s="130"/>
      <c r="D37" s="130"/>
      <c r="E37" s="130"/>
      <c r="F37" s="131"/>
      <c r="G37" s="132">
        <v>357000</v>
      </c>
    </row>
    <row r="38" spans="1:11" ht="12" customHeight="1">
      <c r="A38" s="2"/>
      <c r="B38" s="49"/>
      <c r="C38" s="50"/>
      <c r="D38" s="50"/>
      <c r="E38" s="50"/>
      <c r="F38" s="51"/>
      <c r="G38" s="51"/>
    </row>
    <row r="39" spans="1:11" ht="12" customHeight="1">
      <c r="A39" s="5"/>
      <c r="B39" s="38" t="s">
        <v>28</v>
      </c>
      <c r="C39" s="39"/>
      <c r="D39" s="40"/>
      <c r="E39" s="40"/>
      <c r="F39" s="41"/>
      <c r="G39" s="41"/>
    </row>
    <row r="40" spans="1:11" ht="24" customHeight="1">
      <c r="A40" s="5"/>
      <c r="B40" s="53" t="s">
        <v>29</v>
      </c>
      <c r="C40" s="53" t="s">
        <v>30</v>
      </c>
      <c r="D40" s="53" t="s">
        <v>31</v>
      </c>
      <c r="E40" s="53" t="s">
        <v>18</v>
      </c>
      <c r="F40" s="53" t="s">
        <v>19</v>
      </c>
      <c r="G40" s="53" t="s">
        <v>20</v>
      </c>
      <c r="K40" s="127"/>
    </row>
    <row r="41" spans="1:11" ht="12.75" customHeight="1">
      <c r="A41" s="25"/>
      <c r="B41" s="54" t="s">
        <v>32</v>
      </c>
      <c r="C41" s="55"/>
      <c r="D41" s="55"/>
      <c r="E41" s="55"/>
      <c r="F41" s="55"/>
      <c r="G41" s="55"/>
      <c r="K41" s="127"/>
    </row>
    <row r="42" spans="1:11" ht="12.75" customHeight="1">
      <c r="A42" s="25"/>
      <c r="B42" s="16" t="s">
        <v>93</v>
      </c>
      <c r="C42" s="56" t="s">
        <v>35</v>
      </c>
      <c r="D42" s="57">
        <v>120</v>
      </c>
      <c r="E42" s="56" t="s">
        <v>69</v>
      </c>
      <c r="F42" s="58">
        <v>571</v>
      </c>
      <c r="G42" s="58">
        <f>(D42*F42)</f>
        <v>68520</v>
      </c>
    </row>
    <row r="43" spans="1:11" ht="12.75" customHeight="1">
      <c r="A43" s="25"/>
      <c r="B43" s="128"/>
      <c r="C43" s="56"/>
      <c r="D43" s="57"/>
      <c r="E43" s="56"/>
      <c r="F43" s="58"/>
      <c r="G43" s="58"/>
    </row>
    <row r="44" spans="1:11" ht="12.75" customHeight="1">
      <c r="A44" s="25"/>
      <c r="B44" s="59" t="s">
        <v>33</v>
      </c>
      <c r="C44" s="60"/>
      <c r="D44" s="17"/>
      <c r="E44" s="60"/>
      <c r="F44" s="58"/>
      <c r="G44" s="58"/>
    </row>
    <row r="45" spans="1:11" ht="12.75" customHeight="1">
      <c r="A45" s="25"/>
      <c r="B45" s="16" t="s">
        <v>70</v>
      </c>
      <c r="C45" s="56" t="s">
        <v>34</v>
      </c>
      <c r="D45" s="57">
        <v>150</v>
      </c>
      <c r="E45" s="56" t="s">
        <v>68</v>
      </c>
      <c r="F45" s="58">
        <v>1000</v>
      </c>
      <c r="G45" s="58">
        <v>150000</v>
      </c>
    </row>
    <row r="46" spans="1:11" ht="12.75" customHeight="1">
      <c r="A46" s="25"/>
      <c r="B46" s="16" t="s">
        <v>74</v>
      </c>
      <c r="C46" s="56" t="s">
        <v>35</v>
      </c>
      <c r="D46" s="57">
        <v>100</v>
      </c>
      <c r="E46" s="56" t="s">
        <v>71</v>
      </c>
      <c r="F46" s="58">
        <v>1000</v>
      </c>
      <c r="G46" s="58">
        <f>(D46*F46)</f>
        <v>100000</v>
      </c>
    </row>
    <row r="47" spans="1:11" ht="13.5" customHeight="1">
      <c r="A47" s="5"/>
      <c r="B47" s="61" t="s">
        <v>36</v>
      </c>
      <c r="C47" s="62"/>
      <c r="D47" s="62"/>
      <c r="E47" s="62"/>
      <c r="F47" s="63"/>
      <c r="G47" s="64">
        <f>SUM(G41:G46)</f>
        <v>318520</v>
      </c>
    </row>
    <row r="48" spans="1:11" ht="12" customHeight="1">
      <c r="A48" s="2"/>
      <c r="B48" s="49"/>
      <c r="C48" s="50"/>
      <c r="D48" s="50"/>
      <c r="E48" s="65"/>
      <c r="F48" s="51"/>
      <c r="G48" s="51"/>
    </row>
    <row r="49" spans="1:8" ht="12" customHeight="1">
      <c r="A49" s="5"/>
      <c r="B49" s="38" t="s">
        <v>37</v>
      </c>
      <c r="C49" s="39"/>
      <c r="D49" s="40"/>
      <c r="E49" s="40"/>
      <c r="F49" s="41"/>
      <c r="G49" s="41"/>
    </row>
    <row r="50" spans="1:8" ht="24" customHeight="1">
      <c r="A50" s="5"/>
      <c r="B50" s="133" t="s">
        <v>38</v>
      </c>
      <c r="C50" s="135" t="s">
        <v>30</v>
      </c>
      <c r="D50" s="135" t="s">
        <v>31</v>
      </c>
      <c r="E50" s="133" t="s">
        <v>18</v>
      </c>
      <c r="F50" s="135" t="s">
        <v>19</v>
      </c>
      <c r="G50" s="133" t="s">
        <v>20</v>
      </c>
    </row>
    <row r="51" spans="1:8" ht="24" customHeight="1">
      <c r="A51" s="83"/>
      <c r="B51" s="140"/>
      <c r="C51" s="140"/>
      <c r="D51" s="136" t="s">
        <v>75</v>
      </c>
      <c r="E51" s="134" t="s">
        <v>76</v>
      </c>
      <c r="F51" s="134" t="s">
        <v>75</v>
      </c>
      <c r="G51" s="134"/>
      <c r="H51" s="139"/>
    </row>
    <row r="52" spans="1:8" ht="24" customHeight="1">
      <c r="A52" s="83"/>
      <c r="B52" s="137" t="s">
        <v>39</v>
      </c>
      <c r="C52" s="138"/>
      <c r="D52" s="138"/>
      <c r="E52" s="137"/>
      <c r="F52" s="138"/>
      <c r="G52" s="137"/>
    </row>
    <row r="53" spans="1:8" ht="13.5" customHeight="1">
      <c r="A53" s="5"/>
      <c r="B53" s="66" t="s">
        <v>39</v>
      </c>
      <c r="C53" s="67"/>
      <c r="D53" s="67"/>
      <c r="E53" s="67"/>
      <c r="F53" s="68"/>
      <c r="G53" s="69">
        <v>0</v>
      </c>
    </row>
    <row r="54" spans="1:8" ht="12" customHeight="1">
      <c r="A54" s="2"/>
      <c r="B54" s="86"/>
      <c r="C54" s="86"/>
      <c r="D54" s="86"/>
      <c r="E54" s="86"/>
      <c r="F54" s="87"/>
      <c r="G54" s="87"/>
    </row>
    <row r="55" spans="1:8" ht="12" customHeight="1">
      <c r="A55" s="83"/>
      <c r="B55" s="88" t="s">
        <v>40</v>
      </c>
      <c r="C55" s="89"/>
      <c r="D55" s="89"/>
      <c r="E55" s="89"/>
      <c r="F55" s="89"/>
      <c r="G55" s="90">
        <f>G24+G37+G47+G53+G28</f>
        <v>708520</v>
      </c>
    </row>
    <row r="56" spans="1:8" ht="12" customHeight="1">
      <c r="A56" s="83"/>
      <c r="B56" s="91" t="s">
        <v>41</v>
      </c>
      <c r="C56" s="71"/>
      <c r="D56" s="71"/>
      <c r="E56" s="71"/>
      <c r="F56" s="71"/>
      <c r="G56" s="92">
        <f>G55*0.05</f>
        <v>35426</v>
      </c>
    </row>
    <row r="57" spans="1:8" ht="12" customHeight="1">
      <c r="A57" s="83"/>
      <c r="B57" s="93" t="s">
        <v>42</v>
      </c>
      <c r="C57" s="70"/>
      <c r="D57" s="70"/>
      <c r="E57" s="70"/>
      <c r="F57" s="70"/>
      <c r="G57" s="94">
        <f>G56+G55</f>
        <v>743946</v>
      </c>
    </row>
    <row r="58" spans="1:8" ht="12" customHeight="1">
      <c r="A58" s="83"/>
      <c r="B58" s="91" t="s">
        <v>43</v>
      </c>
      <c r="C58" s="71"/>
      <c r="D58" s="71"/>
      <c r="E58" s="71"/>
      <c r="F58" s="71"/>
      <c r="G58" s="92">
        <f>G12</f>
        <v>1050000</v>
      </c>
    </row>
    <row r="59" spans="1:8" ht="12" customHeight="1">
      <c r="A59" s="83"/>
      <c r="B59" s="95" t="s">
        <v>44</v>
      </c>
      <c r="C59" s="96"/>
      <c r="D59" s="96"/>
      <c r="E59" s="96"/>
      <c r="F59" s="96"/>
      <c r="G59" s="97">
        <f>G58-G57</f>
        <v>306054</v>
      </c>
    </row>
    <row r="60" spans="1:8" ht="12" customHeight="1">
      <c r="A60" s="83"/>
      <c r="B60" s="84" t="s">
        <v>45</v>
      </c>
      <c r="C60" s="85"/>
      <c r="D60" s="85"/>
      <c r="E60" s="85"/>
      <c r="F60" s="85"/>
      <c r="G60" s="80"/>
    </row>
    <row r="61" spans="1:8" ht="12.75" customHeight="1" thickBot="1">
      <c r="A61" s="83"/>
      <c r="B61" s="98"/>
      <c r="C61" s="85"/>
      <c r="D61" s="85"/>
      <c r="E61" s="85"/>
      <c r="F61" s="85"/>
      <c r="G61" s="80"/>
    </row>
    <row r="62" spans="1:8" ht="12" customHeight="1">
      <c r="A62" s="83"/>
      <c r="B62" s="110" t="s">
        <v>46</v>
      </c>
      <c r="C62" s="111"/>
      <c r="D62" s="111"/>
      <c r="E62" s="111"/>
      <c r="F62" s="112"/>
      <c r="G62" s="80"/>
    </row>
    <row r="63" spans="1:8" ht="12" customHeight="1">
      <c r="A63" s="83"/>
      <c r="B63" s="113" t="s">
        <v>47</v>
      </c>
      <c r="C63" s="82"/>
      <c r="D63" s="82"/>
      <c r="E63" s="82"/>
      <c r="F63" s="114"/>
      <c r="G63" s="80"/>
    </row>
    <row r="64" spans="1:8" ht="12" customHeight="1">
      <c r="A64" s="83"/>
      <c r="B64" s="113" t="s">
        <v>48</v>
      </c>
      <c r="C64" s="82"/>
      <c r="D64" s="82"/>
      <c r="E64" s="82"/>
      <c r="F64" s="114"/>
      <c r="G64" s="80"/>
    </row>
    <row r="65" spans="1:7" ht="12" customHeight="1">
      <c r="A65" s="83"/>
      <c r="B65" s="113" t="s">
        <v>49</v>
      </c>
      <c r="C65" s="82"/>
      <c r="D65" s="82"/>
      <c r="E65" s="82"/>
      <c r="F65" s="114"/>
      <c r="G65" s="80"/>
    </row>
    <row r="66" spans="1:7" ht="12" customHeight="1">
      <c r="A66" s="83"/>
      <c r="B66" s="113" t="s">
        <v>50</v>
      </c>
      <c r="C66" s="82"/>
      <c r="D66" s="82"/>
      <c r="E66" s="82"/>
      <c r="F66" s="114"/>
      <c r="G66" s="80"/>
    </row>
    <row r="67" spans="1:7" ht="12" customHeight="1">
      <c r="A67" s="83"/>
      <c r="B67" s="113" t="s">
        <v>51</v>
      </c>
      <c r="C67" s="82"/>
      <c r="D67" s="82"/>
      <c r="E67" s="82"/>
      <c r="F67" s="114"/>
      <c r="G67" s="80"/>
    </row>
    <row r="68" spans="1:7" ht="12.75" customHeight="1" thickBot="1">
      <c r="A68" s="83"/>
      <c r="B68" s="115" t="s">
        <v>52</v>
      </c>
      <c r="C68" s="116"/>
      <c r="D68" s="116"/>
      <c r="E68" s="116"/>
      <c r="F68" s="117"/>
      <c r="G68" s="80"/>
    </row>
    <row r="69" spans="1:7" ht="12.75" customHeight="1">
      <c r="A69" s="83"/>
      <c r="B69" s="108"/>
      <c r="C69" s="82"/>
      <c r="D69" s="82"/>
      <c r="E69" s="82"/>
      <c r="F69" s="82"/>
      <c r="G69" s="80"/>
    </row>
    <row r="70" spans="1:7" ht="15" customHeight="1" thickBot="1">
      <c r="A70" s="83"/>
      <c r="B70" s="150" t="s">
        <v>53</v>
      </c>
      <c r="C70" s="151"/>
      <c r="D70" s="107"/>
      <c r="E70" s="73"/>
      <c r="F70" s="73"/>
      <c r="G70" s="80"/>
    </row>
    <row r="71" spans="1:7" ht="12" customHeight="1">
      <c r="A71" s="83"/>
      <c r="B71" s="100" t="s">
        <v>38</v>
      </c>
      <c r="C71" s="74" t="s">
        <v>54</v>
      </c>
      <c r="D71" s="101" t="s">
        <v>55</v>
      </c>
      <c r="E71" s="73"/>
      <c r="F71" s="73"/>
      <c r="G71" s="80"/>
    </row>
    <row r="72" spans="1:7" ht="12" customHeight="1">
      <c r="A72" s="83"/>
      <c r="B72" s="102" t="s">
        <v>56</v>
      </c>
      <c r="C72" s="75">
        <v>33000</v>
      </c>
      <c r="D72" s="103">
        <f>(C72/C78)</f>
        <v>4.4358058246163026E-2</v>
      </c>
      <c r="E72" s="73"/>
      <c r="F72" s="73"/>
      <c r="G72" s="80"/>
    </row>
    <row r="73" spans="1:7" ht="12" customHeight="1">
      <c r="A73" s="83"/>
      <c r="B73" s="102" t="s">
        <v>57</v>
      </c>
      <c r="C73" s="76">
        <v>0</v>
      </c>
      <c r="D73" s="103">
        <v>0</v>
      </c>
      <c r="E73" s="73"/>
      <c r="F73" s="73"/>
      <c r="G73" s="80"/>
    </row>
    <row r="74" spans="1:7" ht="12" customHeight="1">
      <c r="A74" s="83"/>
      <c r="B74" s="102" t="s">
        <v>58</v>
      </c>
      <c r="C74" s="75">
        <v>357000</v>
      </c>
      <c r="D74" s="103">
        <f>(C74/C78)</f>
        <v>0.47987353920849096</v>
      </c>
      <c r="E74" s="73"/>
      <c r="F74" s="73"/>
      <c r="G74" s="80"/>
    </row>
    <row r="75" spans="1:7" ht="12" customHeight="1">
      <c r="A75" s="83"/>
      <c r="B75" s="102" t="s">
        <v>29</v>
      </c>
      <c r="C75" s="75">
        <v>318520</v>
      </c>
      <c r="D75" s="103">
        <f>(C75/C78)</f>
        <v>0.42814935492629841</v>
      </c>
      <c r="E75" s="73"/>
      <c r="F75" s="73"/>
      <c r="G75" s="80"/>
    </row>
    <row r="76" spans="1:7" ht="12" customHeight="1">
      <c r="A76" s="83"/>
      <c r="B76" s="102" t="s">
        <v>59</v>
      </c>
      <c r="C76" s="77">
        <v>0</v>
      </c>
      <c r="D76" s="103">
        <f>(C76/C78)</f>
        <v>0</v>
      </c>
      <c r="E76" s="79"/>
      <c r="F76" s="79"/>
      <c r="G76" s="80"/>
    </row>
    <row r="77" spans="1:7" ht="12" customHeight="1">
      <c r="A77" s="83"/>
      <c r="B77" s="102" t="s">
        <v>60</v>
      </c>
      <c r="C77" s="77">
        <v>35426</v>
      </c>
      <c r="D77" s="103">
        <f>(C77/C78)</f>
        <v>4.7619047619047616E-2</v>
      </c>
      <c r="E77" s="79"/>
      <c r="F77" s="79"/>
      <c r="G77" s="80"/>
    </row>
    <row r="78" spans="1:7" ht="12.75" customHeight="1" thickBot="1">
      <c r="A78" s="83"/>
      <c r="B78" s="104" t="s">
        <v>61</v>
      </c>
      <c r="C78" s="105">
        <f>SUM(C72:C77)</f>
        <v>743946</v>
      </c>
      <c r="D78" s="106">
        <f>SUM(D72:D77)</f>
        <v>1</v>
      </c>
      <c r="E78" s="79"/>
      <c r="F78" s="79"/>
      <c r="G78" s="80"/>
    </row>
    <row r="79" spans="1:7" ht="12" customHeight="1">
      <c r="A79" s="83"/>
      <c r="B79" s="98"/>
      <c r="C79" s="85"/>
      <c r="D79" s="85"/>
      <c r="E79" s="85"/>
      <c r="F79" s="85"/>
      <c r="G79" s="80"/>
    </row>
    <row r="80" spans="1:7" ht="12.75" customHeight="1">
      <c r="A80" s="83"/>
      <c r="B80" s="99"/>
      <c r="C80" s="85"/>
      <c r="D80" s="85"/>
      <c r="E80" s="85"/>
      <c r="F80" s="85"/>
      <c r="G80" s="80"/>
    </row>
    <row r="81" spans="1:7" ht="12" customHeight="1" thickBot="1">
      <c r="A81" s="72"/>
      <c r="B81" s="119"/>
      <c r="C81" s="120" t="s">
        <v>62</v>
      </c>
      <c r="D81" s="121"/>
      <c r="E81" s="122"/>
      <c r="F81" s="78"/>
      <c r="G81" s="80"/>
    </row>
    <row r="82" spans="1:7" ht="12" customHeight="1">
      <c r="A82" s="83"/>
      <c r="B82" s="123" t="s">
        <v>94</v>
      </c>
      <c r="C82" s="124">
        <v>300</v>
      </c>
      <c r="D82" s="124">
        <v>3500</v>
      </c>
      <c r="E82" s="125">
        <v>160</v>
      </c>
      <c r="F82" s="118"/>
      <c r="G82" s="81"/>
    </row>
    <row r="83" spans="1:7" ht="12.75" customHeight="1" thickBot="1">
      <c r="A83" s="83"/>
      <c r="B83" s="104" t="s">
        <v>95</v>
      </c>
      <c r="C83" s="105">
        <f>(G57/C82)</f>
        <v>2479.8200000000002</v>
      </c>
      <c r="D83" s="105">
        <f>(G57/D82)</f>
        <v>212.55600000000001</v>
      </c>
      <c r="E83" s="126">
        <f>(G57/E82)</f>
        <v>4649.6625000000004</v>
      </c>
      <c r="F83" s="118"/>
      <c r="G83" s="81"/>
    </row>
    <row r="84" spans="1:7" ht="15.6" customHeight="1">
      <c r="A84" s="83"/>
      <c r="B84" s="109" t="s">
        <v>63</v>
      </c>
      <c r="C84" s="82"/>
      <c r="D84" s="82"/>
      <c r="E84" s="82"/>
      <c r="F84" s="82"/>
      <c r="G84" s="82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74DE1B5EC073449A04C6906B25D3B2" ma:contentTypeVersion="15" ma:contentTypeDescription="Crear nuevo documento." ma:contentTypeScope="" ma:versionID="debceb871fffed16da85eecd4c78e143">
  <xsd:schema xmlns:xsd="http://www.w3.org/2001/XMLSchema" xmlns:xs="http://www.w3.org/2001/XMLSchema" xmlns:p="http://schemas.microsoft.com/office/2006/metadata/properties" xmlns:ns3="ddbcbce4-3913-423a-bd69-f4e10e71ace3" xmlns:ns4="85934ad1-0e08-4aae-80ab-5c15042ca313" targetNamespace="http://schemas.microsoft.com/office/2006/metadata/properties" ma:root="true" ma:fieldsID="baae93ffd6c10a964907fc5c420cc6f0" ns3:_="" ns4:_="">
    <xsd:import namespace="ddbcbce4-3913-423a-bd69-f4e10e71ace3"/>
    <xsd:import namespace="85934ad1-0e08-4aae-80ab-5c15042ca3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cbce4-3913-423a-bd69-f4e10e71ac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4ad1-0e08-4aae-80ab-5c15042ca3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E4B38-7052-4D73-9A4C-1D8596123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cbce4-3913-423a-bd69-f4e10e71ace3"/>
    <ds:schemaRef ds:uri="85934ad1-0e08-4aae-80ab-5c15042ca3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F9AE3C-AB05-4057-8C47-5D2EBBE86593}">
  <ds:schemaRefs>
    <ds:schemaRef ds:uri="ddbcbce4-3913-423a-bd69-f4e10e71ace3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5934ad1-0e08-4aae-80ab-5c15042ca313"/>
  </ds:schemaRefs>
</ds:datastoreItem>
</file>

<file path=customXml/itemProps3.xml><?xml version="1.0" encoding="utf-8"?>
<ds:datastoreItem xmlns:ds="http://schemas.openxmlformats.org/officeDocument/2006/customXml" ds:itemID="{C1E33DDD-E9FA-4B8D-BE61-807697D5D7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suplementaria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cp:lastPrinted>2021-02-04T13:07:34Z</cp:lastPrinted>
  <dcterms:created xsi:type="dcterms:W3CDTF">2020-11-27T12:49:26Z</dcterms:created>
  <dcterms:modified xsi:type="dcterms:W3CDTF">2023-03-28T12:35:51Z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0x0101008C74DE1B5EC073449A04C6906B25D3B2</vt:lpwstr>
  </property>
</Properties>
</file>