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7" l="1"/>
  <c r="G69" i="7" l="1"/>
  <c r="G66" i="7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<sst xmlns="http://schemas.openxmlformats.org/spreadsheetml/2006/main" count="185" uniqueCount="114">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</sst>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  <xf numFmtId="164" fontId="6" fillId="5" borderId="6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P11" sqref="P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7"/>
      <c r="C8" s="3"/>
      <c r="D8" s="2"/>
      <c r="E8" s="31"/>
      <c r="F8" s="3"/>
      <c r="G8" s="3"/>
    </row>
    <row r="9" spans="1:7" ht="12" customHeight="1" x14ac:dyDescent="0.25">
      <c r="A9" s="20"/>
      <c r="B9" s="149" t="s">
        <v>0</v>
      </c>
      <c r="C9" s="143" t="s">
        <v>1</v>
      </c>
      <c r="D9" s="34"/>
      <c r="E9" s="193" t="s">
        <v>85</v>
      </c>
      <c r="F9" s="194"/>
      <c r="G9" s="17">
        <v>55</v>
      </c>
    </row>
    <row r="10" spans="1:7" ht="15" x14ac:dyDescent="0.25">
      <c r="A10" s="20"/>
      <c r="B10" s="150" t="s">
        <v>2</v>
      </c>
      <c r="C10" s="144" t="s">
        <v>3</v>
      </c>
      <c r="D10" s="34"/>
      <c r="E10" s="195" t="s">
        <v>4</v>
      </c>
      <c r="F10" s="196"/>
      <c r="G10" s="5" t="s">
        <v>72</v>
      </c>
    </row>
    <row r="11" spans="1:7" ht="15" x14ac:dyDescent="0.25">
      <c r="A11" s="20"/>
      <c r="B11" s="150" t="s">
        <v>5</v>
      </c>
      <c r="C11" s="143" t="s">
        <v>69</v>
      </c>
      <c r="D11" s="34"/>
      <c r="E11" s="195" t="s">
        <v>6</v>
      </c>
      <c r="F11" s="196"/>
      <c r="G11" s="17">
        <v>25000</v>
      </c>
    </row>
    <row r="12" spans="1:7" ht="11.25" customHeight="1" x14ac:dyDescent="0.25">
      <c r="A12" s="20"/>
      <c r="B12" s="150" t="s">
        <v>7</v>
      </c>
      <c r="C12" s="145" t="s">
        <v>71</v>
      </c>
      <c r="D12" s="34"/>
      <c r="E12" s="29" t="s">
        <v>8</v>
      </c>
      <c r="F12" s="28"/>
      <c r="G12" s="7">
        <f>(G9*G11)</f>
        <v>1375000</v>
      </c>
    </row>
    <row r="13" spans="1:7" ht="11.25" customHeight="1" x14ac:dyDescent="0.25">
      <c r="A13" s="20"/>
      <c r="B13" s="150" t="s">
        <v>9</v>
      </c>
      <c r="C13" s="143" t="s">
        <v>113</v>
      </c>
      <c r="D13" s="34"/>
      <c r="E13" s="195" t="s">
        <v>10</v>
      </c>
      <c r="F13" s="196"/>
      <c r="G13" s="5" t="s">
        <v>11</v>
      </c>
    </row>
    <row r="14" spans="1:7" ht="13.5" customHeight="1" x14ac:dyDescent="0.25">
      <c r="A14" s="20"/>
      <c r="B14" s="150" t="s">
        <v>12</v>
      </c>
      <c r="C14" s="143" t="s">
        <v>113</v>
      </c>
      <c r="D14" s="34"/>
      <c r="E14" s="195" t="s">
        <v>13</v>
      </c>
      <c r="F14" s="196"/>
      <c r="G14" s="5" t="s">
        <v>73</v>
      </c>
    </row>
    <row r="15" spans="1:7" ht="25.5" x14ac:dyDescent="0.25">
      <c r="A15" s="20"/>
      <c r="B15" s="150" t="s">
        <v>14</v>
      </c>
      <c r="C15" s="146">
        <v>44958</v>
      </c>
      <c r="D15" s="34"/>
      <c r="E15" s="197" t="s">
        <v>15</v>
      </c>
      <c r="F15" s="198"/>
      <c r="G15" s="6" t="s">
        <v>16</v>
      </c>
    </row>
    <row r="16" spans="1:7" ht="12" customHeight="1" x14ac:dyDescent="0.25">
      <c r="A16" s="2"/>
      <c r="B16" s="148"/>
      <c r="C16" s="40"/>
      <c r="D16" s="41"/>
      <c r="E16" s="42"/>
      <c r="F16" s="43"/>
      <c r="G16" s="44"/>
    </row>
    <row r="17" spans="1:7" ht="12" customHeight="1" x14ac:dyDescent="0.25">
      <c r="A17" s="8"/>
      <c r="B17" s="189" t="s">
        <v>17</v>
      </c>
      <c r="C17" s="190"/>
      <c r="D17" s="190"/>
      <c r="E17" s="190"/>
      <c r="F17" s="190"/>
      <c r="G17" s="190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18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19</v>
      </c>
      <c r="C20" s="53" t="s">
        <v>20</v>
      </c>
      <c r="D20" s="53" t="s">
        <v>21</v>
      </c>
      <c r="E20" s="53" t="s">
        <v>22</v>
      </c>
      <c r="F20" s="53" t="s">
        <v>23</v>
      </c>
      <c r="G20" s="53" t="s">
        <v>24</v>
      </c>
    </row>
    <row r="21" spans="1:7" s="1" customFormat="1" ht="12.75" customHeight="1" x14ac:dyDescent="0.25">
      <c r="A21" s="8"/>
      <c r="B21" s="35" t="s">
        <v>25</v>
      </c>
      <c r="C21" s="9" t="s">
        <v>26</v>
      </c>
      <c r="D21" s="10">
        <v>1</v>
      </c>
      <c r="E21" s="9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2" t="s">
        <v>29</v>
      </c>
      <c r="C24" s="173"/>
      <c r="D24" s="174"/>
      <c r="E24" s="174"/>
      <c r="F24" s="175"/>
      <c r="G24" s="175"/>
    </row>
    <row r="25" spans="1:7" s="1" customFormat="1" ht="24" customHeight="1" x14ac:dyDescent="0.25">
      <c r="A25" s="20"/>
      <c r="B25" s="176" t="s">
        <v>19</v>
      </c>
      <c r="C25" s="177" t="s">
        <v>20</v>
      </c>
      <c r="D25" s="177" t="s">
        <v>21</v>
      </c>
      <c r="E25" s="176" t="s">
        <v>22</v>
      </c>
      <c r="F25" s="177" t="s">
        <v>23</v>
      </c>
      <c r="G25" s="176" t="s">
        <v>24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30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2" t="s">
        <v>31</v>
      </c>
      <c r="C29" s="173"/>
      <c r="D29" s="174"/>
      <c r="E29" s="174"/>
      <c r="F29" s="175"/>
      <c r="G29" s="175"/>
    </row>
    <row r="30" spans="1:7" s="1" customFormat="1" ht="24" customHeight="1" x14ac:dyDescent="0.25">
      <c r="A30" s="20"/>
      <c r="B30" s="176" t="s">
        <v>19</v>
      </c>
      <c r="C30" s="176" t="s">
        <v>20</v>
      </c>
      <c r="D30" s="176" t="s">
        <v>21</v>
      </c>
      <c r="E30" s="176" t="s">
        <v>22</v>
      </c>
      <c r="F30" s="177" t="s">
        <v>23</v>
      </c>
      <c r="G30" s="176" t="s">
        <v>24</v>
      </c>
    </row>
    <row r="31" spans="1:7" s="141" customFormat="1" ht="15" x14ac:dyDescent="0.25">
      <c r="A31" s="135"/>
      <c r="B31" s="184" t="s">
        <v>90</v>
      </c>
      <c r="C31" s="185" t="s">
        <v>32</v>
      </c>
      <c r="D31" s="186">
        <v>3.125E-2</v>
      </c>
      <c r="E31" s="187" t="s">
        <v>33</v>
      </c>
      <c r="F31" s="188">
        <v>480000</v>
      </c>
      <c r="G31" s="188">
        <f t="shared" ref="G31:G43" si="0">(D31*F31)</f>
        <v>15000</v>
      </c>
    </row>
    <row r="32" spans="1:7" s="141" customFormat="1" ht="12.75" customHeight="1" x14ac:dyDescent="0.25">
      <c r="A32" s="135"/>
      <c r="B32" s="136" t="s">
        <v>87</v>
      </c>
      <c r="C32" s="137" t="s">
        <v>32</v>
      </c>
      <c r="D32" s="151">
        <v>6.25E-2</v>
      </c>
      <c r="E32" s="139" t="s">
        <v>27</v>
      </c>
      <c r="F32" s="140">
        <v>432000</v>
      </c>
      <c r="G32" s="140">
        <f t="shared" si="0"/>
        <v>27000</v>
      </c>
    </row>
    <row r="33" spans="1:11" s="141" customFormat="1" ht="12.75" customHeight="1" x14ac:dyDescent="0.25">
      <c r="A33" s="135"/>
      <c r="B33" s="136" t="s">
        <v>86</v>
      </c>
      <c r="C33" s="137" t="s">
        <v>32</v>
      </c>
      <c r="D33" s="151">
        <v>6.25E-2</v>
      </c>
      <c r="E33" s="139" t="s">
        <v>27</v>
      </c>
      <c r="F33" s="140">
        <v>432000</v>
      </c>
      <c r="G33" s="140">
        <f t="shared" si="0"/>
        <v>27000</v>
      </c>
    </row>
    <row r="34" spans="1:11" s="141" customFormat="1" ht="12.75" customHeight="1" x14ac:dyDescent="0.25">
      <c r="A34" s="135"/>
      <c r="B34" s="136" t="s">
        <v>88</v>
      </c>
      <c r="C34" s="137" t="s">
        <v>32</v>
      </c>
      <c r="D34" s="151">
        <v>6.25E-2</v>
      </c>
      <c r="E34" s="139" t="s">
        <v>27</v>
      </c>
      <c r="F34" s="140">
        <v>256000</v>
      </c>
      <c r="G34" s="140">
        <f t="shared" si="0"/>
        <v>16000</v>
      </c>
      <c r="K34" s="142"/>
    </row>
    <row r="35" spans="1:11" s="141" customFormat="1" ht="12.75" customHeight="1" x14ac:dyDescent="0.25">
      <c r="A35" s="135"/>
      <c r="B35" s="136" t="s">
        <v>82</v>
      </c>
      <c r="C35" s="137" t="s">
        <v>32</v>
      </c>
      <c r="D35" s="151">
        <v>6.25E-2</v>
      </c>
      <c r="E35" s="139" t="s">
        <v>27</v>
      </c>
      <c r="F35" s="140">
        <v>400000</v>
      </c>
      <c r="G35" s="140">
        <f t="shared" si="0"/>
        <v>25000</v>
      </c>
    </row>
    <row r="36" spans="1:11" s="141" customFormat="1" ht="12" customHeight="1" x14ac:dyDescent="0.25">
      <c r="A36" s="135"/>
      <c r="B36" s="136" t="s">
        <v>97</v>
      </c>
      <c r="C36" s="137" t="s">
        <v>32</v>
      </c>
      <c r="D36" s="151">
        <v>4.1666000000000002E-2</v>
      </c>
      <c r="E36" s="139" t="s">
        <v>27</v>
      </c>
      <c r="F36" s="140">
        <v>480000</v>
      </c>
      <c r="G36" s="140">
        <f t="shared" si="0"/>
        <v>19999.68</v>
      </c>
    </row>
    <row r="37" spans="1:11" s="141" customFormat="1" ht="12" customHeight="1" x14ac:dyDescent="0.25">
      <c r="A37" s="135"/>
      <c r="B37" s="136" t="s">
        <v>91</v>
      </c>
      <c r="C37" s="137" t="s">
        <v>32</v>
      </c>
      <c r="D37" s="151">
        <v>3.125E-2</v>
      </c>
      <c r="E37" s="139" t="s">
        <v>76</v>
      </c>
      <c r="F37" s="140">
        <v>480000</v>
      </c>
      <c r="G37" s="140">
        <f t="shared" si="0"/>
        <v>15000</v>
      </c>
    </row>
    <row r="38" spans="1:11" s="141" customFormat="1" ht="12" customHeight="1" x14ac:dyDescent="0.25">
      <c r="A38" s="135"/>
      <c r="B38" s="136" t="s">
        <v>92</v>
      </c>
      <c r="C38" s="137" t="s">
        <v>32</v>
      </c>
      <c r="D38" s="151">
        <v>3.125E-2</v>
      </c>
      <c r="E38" s="139" t="s">
        <v>76</v>
      </c>
      <c r="F38" s="140">
        <v>480000</v>
      </c>
      <c r="G38" s="140">
        <f t="shared" si="0"/>
        <v>15000</v>
      </c>
    </row>
    <row r="39" spans="1:11" s="141" customFormat="1" ht="12.75" customHeight="1" x14ac:dyDescent="0.25">
      <c r="A39" s="135"/>
      <c r="B39" s="136" t="s">
        <v>89</v>
      </c>
      <c r="C39" s="137" t="s">
        <v>32</v>
      </c>
      <c r="D39" s="151">
        <v>3.125E-2</v>
      </c>
      <c r="E39" s="139" t="s">
        <v>77</v>
      </c>
      <c r="F39" s="140">
        <v>384000</v>
      </c>
      <c r="G39" s="140">
        <f t="shared" si="0"/>
        <v>12000</v>
      </c>
    </row>
    <row r="40" spans="1:11" s="141" customFormat="1" ht="12.75" customHeight="1" x14ac:dyDescent="0.25">
      <c r="A40" s="135"/>
      <c r="B40" s="136" t="s">
        <v>93</v>
      </c>
      <c r="C40" s="137" t="s">
        <v>32</v>
      </c>
      <c r="D40" s="151">
        <v>3.125E-2</v>
      </c>
      <c r="E40" s="139" t="s">
        <v>34</v>
      </c>
      <c r="F40" s="140">
        <v>480000</v>
      </c>
      <c r="G40" s="140">
        <f t="shared" si="0"/>
        <v>15000</v>
      </c>
    </row>
    <row r="41" spans="1:11" s="141" customFormat="1" ht="12.75" customHeight="1" x14ac:dyDescent="0.25">
      <c r="A41" s="135"/>
      <c r="B41" s="136" t="s">
        <v>94</v>
      </c>
      <c r="C41" s="137" t="s">
        <v>32</v>
      </c>
      <c r="D41" s="151">
        <v>3.125E-2</v>
      </c>
      <c r="E41" s="139" t="s">
        <v>34</v>
      </c>
      <c r="F41" s="140">
        <v>480000</v>
      </c>
      <c r="G41" s="140">
        <f t="shared" si="0"/>
        <v>15000</v>
      </c>
    </row>
    <row r="42" spans="1:11" s="141" customFormat="1" ht="12.75" customHeight="1" x14ac:dyDescent="0.25">
      <c r="A42" s="135"/>
      <c r="B42" s="136" t="s">
        <v>95</v>
      </c>
      <c r="C42" s="137" t="s">
        <v>32</v>
      </c>
      <c r="D42" s="151">
        <v>3.125E-2</v>
      </c>
      <c r="E42" s="139" t="s">
        <v>34</v>
      </c>
      <c r="F42" s="140">
        <v>480000</v>
      </c>
      <c r="G42" s="140">
        <f t="shared" si="0"/>
        <v>15000</v>
      </c>
    </row>
    <row r="43" spans="1:11" s="141" customFormat="1" ht="12.75" customHeight="1" x14ac:dyDescent="0.25">
      <c r="A43" s="135"/>
      <c r="B43" s="136" t="s">
        <v>96</v>
      </c>
      <c r="C43" s="137" t="s">
        <v>32</v>
      </c>
      <c r="D43" s="138">
        <v>0.125</v>
      </c>
      <c r="E43" s="139" t="s">
        <v>35</v>
      </c>
      <c r="F43" s="140">
        <v>640000</v>
      </c>
      <c r="G43" s="140">
        <f t="shared" si="0"/>
        <v>80000</v>
      </c>
    </row>
    <row r="44" spans="1:11" s="1" customFormat="1" ht="12.75" customHeight="1" x14ac:dyDescent="0.25">
      <c r="A44" s="4"/>
      <c r="B44" s="15" t="s">
        <v>36</v>
      </c>
      <c r="C44" s="16"/>
      <c r="D44" s="128"/>
      <c r="E44" s="128"/>
      <c r="F44" s="128"/>
      <c r="G44" s="129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0"/>
      <c r="E45" s="130"/>
      <c r="F45" s="131"/>
      <c r="G45" s="131"/>
    </row>
    <row r="46" spans="1:11" s="1" customFormat="1" ht="12" customHeight="1" x14ac:dyDescent="0.25">
      <c r="A46" s="4"/>
      <c r="B46" s="172" t="s">
        <v>37</v>
      </c>
      <c r="C46" s="173"/>
      <c r="D46" s="178"/>
      <c r="E46" s="178"/>
      <c r="F46" s="178"/>
      <c r="G46" s="178"/>
    </row>
    <row r="47" spans="1:11" s="1" customFormat="1" ht="24" customHeight="1" x14ac:dyDescent="0.25">
      <c r="A47" s="20"/>
      <c r="B47" s="177" t="s">
        <v>38</v>
      </c>
      <c r="C47" s="177" t="s">
        <v>39</v>
      </c>
      <c r="D47" s="183" t="s">
        <v>40</v>
      </c>
      <c r="E47" s="183" t="s">
        <v>22</v>
      </c>
      <c r="F47" s="183" t="s">
        <v>23</v>
      </c>
      <c r="G47" s="183" t="s">
        <v>24</v>
      </c>
      <c r="K47" s="22"/>
    </row>
    <row r="48" spans="1:11" s="1" customFormat="1" ht="12.75" customHeight="1" x14ac:dyDescent="0.25">
      <c r="A48" s="8"/>
      <c r="B48" s="179" t="s">
        <v>41</v>
      </c>
      <c r="C48" s="180" t="s">
        <v>42</v>
      </c>
      <c r="D48" s="181">
        <v>150</v>
      </c>
      <c r="E48" s="182" t="s">
        <v>27</v>
      </c>
      <c r="F48" s="165">
        <v>400</v>
      </c>
      <c r="G48" s="165">
        <f>(D48*F48)</f>
        <v>60000</v>
      </c>
      <c r="I48" s="26"/>
    </row>
    <row r="49" spans="1:9" s="1" customFormat="1" ht="12.75" customHeight="1" x14ac:dyDescent="0.25">
      <c r="A49" s="8"/>
      <c r="B49" s="27" t="s">
        <v>98</v>
      </c>
      <c r="C49" s="133" t="s">
        <v>83</v>
      </c>
      <c r="D49" s="134">
        <v>0.12</v>
      </c>
      <c r="E49" s="5" t="s">
        <v>27</v>
      </c>
      <c r="F49" s="127">
        <v>126070</v>
      </c>
      <c r="G49" s="127">
        <f>(D49*F49)</f>
        <v>15128.4</v>
      </c>
      <c r="I49" s="26"/>
    </row>
    <row r="50" spans="1:9" s="1" customFormat="1" ht="12.75" customHeight="1" x14ac:dyDescent="0.25">
      <c r="A50" s="8"/>
      <c r="B50" s="27" t="s">
        <v>99</v>
      </c>
      <c r="C50" s="133" t="s">
        <v>83</v>
      </c>
      <c r="D50" s="134">
        <v>0.05</v>
      </c>
      <c r="E50" s="5" t="s">
        <v>27</v>
      </c>
      <c r="F50" s="127">
        <v>54000</v>
      </c>
      <c r="G50" s="127">
        <f>(D50*F50)</f>
        <v>2700</v>
      </c>
      <c r="I50" s="26"/>
    </row>
    <row r="51" spans="1:9" s="1" customFormat="1" ht="12.75" customHeight="1" x14ac:dyDescent="0.25">
      <c r="A51" s="8"/>
      <c r="B51" s="27" t="s">
        <v>43</v>
      </c>
      <c r="C51" s="133" t="s">
        <v>42</v>
      </c>
      <c r="D51" s="134">
        <v>200</v>
      </c>
      <c r="E51" s="5" t="s">
        <v>27</v>
      </c>
      <c r="F51" s="127">
        <v>780</v>
      </c>
      <c r="G51" s="127">
        <f>(D51*F51)</f>
        <v>156000</v>
      </c>
      <c r="I51" s="26"/>
    </row>
    <row r="52" spans="1:9" s="1" customFormat="1" ht="12.75" customHeight="1" x14ac:dyDescent="0.25">
      <c r="A52" s="8"/>
      <c r="B52" s="27" t="s">
        <v>84</v>
      </c>
      <c r="C52" s="133" t="s">
        <v>42</v>
      </c>
      <c r="D52" s="134">
        <v>300</v>
      </c>
      <c r="E52" s="5" t="s">
        <v>27</v>
      </c>
      <c r="F52" s="127">
        <v>800</v>
      </c>
      <c r="G52" s="127">
        <f>(D52*F52)</f>
        <v>240000</v>
      </c>
      <c r="I52" s="26"/>
    </row>
    <row r="53" spans="1:9" s="1" customFormat="1" ht="12.75" customHeight="1" x14ac:dyDescent="0.25">
      <c r="A53" s="8"/>
      <c r="B53" s="27" t="s">
        <v>44</v>
      </c>
      <c r="C53" s="133" t="s">
        <v>42</v>
      </c>
      <c r="D53" s="134">
        <v>100</v>
      </c>
      <c r="E53" s="6" t="s">
        <v>76</v>
      </c>
      <c r="F53" s="127">
        <v>735</v>
      </c>
      <c r="G53" s="127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100</v>
      </c>
      <c r="C54" s="133" t="s">
        <v>83</v>
      </c>
      <c r="D54" s="134">
        <v>3</v>
      </c>
      <c r="E54" s="5" t="s">
        <v>27</v>
      </c>
      <c r="F54" s="127">
        <v>10825</v>
      </c>
      <c r="G54" s="127">
        <f t="shared" si="1"/>
        <v>32475</v>
      </c>
      <c r="I54" s="26"/>
    </row>
    <row r="55" spans="1:9" s="1" customFormat="1" ht="12.75" customHeight="1" x14ac:dyDescent="0.25">
      <c r="A55" s="8"/>
      <c r="B55" s="27" t="s">
        <v>101</v>
      </c>
      <c r="C55" s="133" t="s">
        <v>83</v>
      </c>
      <c r="D55" s="134">
        <v>0.8</v>
      </c>
      <c r="E55" s="5" t="s">
        <v>27</v>
      </c>
      <c r="F55" s="127">
        <v>30666</v>
      </c>
      <c r="G55" s="127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102</v>
      </c>
      <c r="C56" s="133" t="s">
        <v>83</v>
      </c>
      <c r="D56" s="134">
        <v>1</v>
      </c>
      <c r="E56" s="5" t="s">
        <v>76</v>
      </c>
      <c r="F56" s="127">
        <v>48319</v>
      </c>
      <c r="G56" s="127">
        <f t="shared" si="1"/>
        <v>48319</v>
      </c>
      <c r="I56" s="26"/>
    </row>
    <row r="57" spans="1:9" s="1" customFormat="1" ht="12.75" customHeight="1" x14ac:dyDescent="0.25">
      <c r="A57" s="8"/>
      <c r="B57" s="27" t="s">
        <v>103</v>
      </c>
      <c r="C57" s="133" t="s">
        <v>70</v>
      </c>
      <c r="D57" s="134">
        <v>1</v>
      </c>
      <c r="E57" s="5" t="s">
        <v>77</v>
      </c>
      <c r="F57" s="127">
        <v>1084</v>
      </c>
      <c r="G57" s="127">
        <f t="shared" si="1"/>
        <v>1084</v>
      </c>
      <c r="I57" s="26"/>
    </row>
    <row r="58" spans="1:9" s="1" customFormat="1" ht="12.75" customHeight="1" x14ac:dyDescent="0.25">
      <c r="A58" s="8"/>
      <c r="B58" s="27" t="s">
        <v>104</v>
      </c>
      <c r="C58" s="133" t="s">
        <v>83</v>
      </c>
      <c r="D58" s="134">
        <v>1</v>
      </c>
      <c r="E58" s="5" t="s">
        <v>77</v>
      </c>
      <c r="F58" s="127">
        <v>21100</v>
      </c>
      <c r="G58" s="127">
        <f t="shared" si="1"/>
        <v>21100</v>
      </c>
      <c r="I58" s="26"/>
    </row>
    <row r="59" spans="1:9" s="1" customFormat="1" ht="12.75" customHeight="1" x14ac:dyDescent="0.25">
      <c r="A59" s="8"/>
      <c r="B59" s="27" t="s">
        <v>108</v>
      </c>
      <c r="C59" s="133" t="s">
        <v>83</v>
      </c>
      <c r="D59" s="134">
        <v>0.3</v>
      </c>
      <c r="E59" s="5" t="s">
        <v>77</v>
      </c>
      <c r="F59" s="127">
        <v>93174</v>
      </c>
      <c r="G59" s="127">
        <f t="shared" si="1"/>
        <v>27952.2</v>
      </c>
      <c r="I59" s="26"/>
    </row>
    <row r="60" spans="1:9" s="1" customFormat="1" ht="12.75" customHeight="1" x14ac:dyDescent="0.25">
      <c r="A60" s="8"/>
      <c r="B60" s="27" t="s">
        <v>106</v>
      </c>
      <c r="C60" s="133" t="s">
        <v>107</v>
      </c>
      <c r="D60" s="134">
        <v>0.4</v>
      </c>
      <c r="E60" s="5" t="s">
        <v>34</v>
      </c>
      <c r="F60" s="127">
        <v>19713</v>
      </c>
      <c r="G60" s="127">
        <f t="shared" si="1"/>
        <v>7885.2000000000007</v>
      </c>
      <c r="I60" s="26"/>
    </row>
    <row r="61" spans="1:9" s="1" customFormat="1" ht="12.75" customHeight="1" x14ac:dyDescent="0.25">
      <c r="A61" s="8"/>
      <c r="B61" s="156" t="s">
        <v>105</v>
      </c>
      <c r="C61" s="157" t="s">
        <v>83</v>
      </c>
      <c r="D61" s="158">
        <v>0.5</v>
      </c>
      <c r="E61" s="159" t="s">
        <v>34</v>
      </c>
      <c r="F61" s="160">
        <v>41814</v>
      </c>
      <c r="G61" s="160">
        <f t="shared" si="1"/>
        <v>20907</v>
      </c>
      <c r="I61" s="26"/>
    </row>
    <row r="62" spans="1:9" s="1" customFormat="1" ht="13.5" customHeight="1" x14ac:dyDescent="0.25">
      <c r="A62" s="4"/>
      <c r="B62" s="152" t="s">
        <v>45</v>
      </c>
      <c r="C62" s="153"/>
      <c r="D62" s="154"/>
      <c r="E62" s="154"/>
      <c r="F62" s="154"/>
      <c r="G62" s="155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2" t="s">
        <v>46</v>
      </c>
      <c r="C64" s="173"/>
      <c r="D64" s="174"/>
      <c r="E64" s="174"/>
      <c r="F64" s="175"/>
      <c r="G64" s="175"/>
    </row>
    <row r="65" spans="1:7" s="1" customFormat="1" ht="24" customHeight="1" x14ac:dyDescent="0.25">
      <c r="A65" s="20"/>
      <c r="B65" s="176" t="s">
        <v>47</v>
      </c>
      <c r="C65" s="177" t="s">
        <v>39</v>
      </c>
      <c r="D65" s="177" t="s">
        <v>40</v>
      </c>
      <c r="E65" s="176" t="s">
        <v>22</v>
      </c>
      <c r="F65" s="177" t="s">
        <v>23</v>
      </c>
      <c r="G65" s="176" t="s">
        <v>24</v>
      </c>
    </row>
    <row r="66" spans="1:7" s="1" customFormat="1" ht="15" x14ac:dyDescent="0.25">
      <c r="A66" s="20"/>
      <c r="B66" s="166" t="s">
        <v>109</v>
      </c>
      <c r="C66" s="167" t="s">
        <v>70</v>
      </c>
      <c r="D66" s="169">
        <v>1</v>
      </c>
      <c r="E66" s="171" t="s">
        <v>111</v>
      </c>
      <c r="F66" s="169">
        <v>33000</v>
      </c>
      <c r="G66" s="165">
        <f t="shared" ref="G66:G67" si="2">D66*F66</f>
        <v>33000</v>
      </c>
    </row>
    <row r="67" spans="1:7" s="1" customFormat="1" ht="15" x14ac:dyDescent="0.25">
      <c r="A67" s="20"/>
      <c r="B67" s="166" t="s">
        <v>110</v>
      </c>
      <c r="C67" s="167" t="s">
        <v>70</v>
      </c>
      <c r="D67" s="169">
        <v>1</v>
      </c>
      <c r="E67" s="171" t="s">
        <v>112</v>
      </c>
      <c r="F67" s="169">
        <v>20000</v>
      </c>
      <c r="G67" s="165">
        <f t="shared" si="2"/>
        <v>20000</v>
      </c>
    </row>
    <row r="68" spans="1:7" s="1" customFormat="1" ht="12.75" customHeight="1" x14ac:dyDescent="0.25">
      <c r="A68" s="8"/>
      <c r="B68" s="163" t="s">
        <v>78</v>
      </c>
      <c r="C68" s="164" t="s">
        <v>70</v>
      </c>
      <c r="D68" s="168">
        <f>(55*100)/25</f>
        <v>220</v>
      </c>
      <c r="E68" s="170" t="s">
        <v>35</v>
      </c>
      <c r="F68" s="168">
        <v>110</v>
      </c>
      <c r="G68" s="165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48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49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50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51</v>
      </c>
      <c r="C74" s="75"/>
      <c r="D74" s="75"/>
      <c r="E74" s="76"/>
      <c r="F74" s="75"/>
      <c r="G74" s="77">
        <f>G12</f>
        <v>1375000</v>
      </c>
    </row>
    <row r="75" spans="1:7" s="1" customFormat="1" ht="12" customHeight="1" x14ac:dyDescent="0.25">
      <c r="A75" s="20"/>
      <c r="B75" s="82" t="s">
        <v>52</v>
      </c>
      <c r="C75" s="83"/>
      <c r="D75" s="83"/>
      <c r="E75" s="84"/>
      <c r="F75" s="83"/>
      <c r="G75" s="199">
        <f>G74-G73</f>
        <v>192927.55599999987</v>
      </c>
    </row>
    <row r="76" spans="1:7" s="1" customFormat="1" ht="12" customHeight="1" x14ac:dyDescent="0.25">
      <c r="A76" s="20"/>
      <c r="B76" s="85" t="s">
        <v>74</v>
      </c>
      <c r="C76" s="86"/>
      <c r="D76" s="86"/>
      <c r="E76" s="87"/>
      <c r="F76" s="86"/>
      <c r="G76" s="88"/>
    </row>
    <row r="77" spans="1:7" s="1" customFormat="1" ht="12.75" customHeight="1" thickBot="1" x14ac:dyDescent="0.3">
      <c r="A77" s="20"/>
      <c r="B77" s="89"/>
      <c r="C77" s="86"/>
      <c r="D77" s="86"/>
      <c r="E77" s="87"/>
      <c r="F77" s="86"/>
      <c r="G77" s="88"/>
    </row>
    <row r="78" spans="1:7" s="1" customFormat="1" ht="12" customHeight="1" x14ac:dyDescent="0.25">
      <c r="A78" s="20"/>
      <c r="B78" s="90" t="s">
        <v>75</v>
      </c>
      <c r="C78" s="91"/>
      <c r="D78" s="91"/>
      <c r="E78" s="92"/>
      <c r="F78" s="93"/>
      <c r="G78" s="88"/>
    </row>
    <row r="79" spans="1:7" s="1" customFormat="1" ht="12" customHeight="1" x14ac:dyDescent="0.25">
      <c r="A79" s="20"/>
      <c r="B79" s="94" t="s">
        <v>53</v>
      </c>
      <c r="C79" s="95"/>
      <c r="D79" s="95"/>
      <c r="E79" s="96"/>
      <c r="F79" s="97"/>
      <c r="G79" s="88"/>
    </row>
    <row r="80" spans="1:7" s="1" customFormat="1" ht="12" customHeight="1" x14ac:dyDescent="0.25">
      <c r="A80" s="20"/>
      <c r="B80" s="94" t="s">
        <v>54</v>
      </c>
      <c r="C80" s="95"/>
      <c r="D80" s="95"/>
      <c r="E80" s="96"/>
      <c r="F80" s="97"/>
      <c r="G80" s="88"/>
    </row>
    <row r="81" spans="1:7" s="1" customFormat="1" ht="12" customHeight="1" x14ac:dyDescent="0.25">
      <c r="A81" s="20"/>
      <c r="B81" s="94" t="s">
        <v>55</v>
      </c>
      <c r="C81" s="95"/>
      <c r="D81" s="95"/>
      <c r="E81" s="96"/>
      <c r="F81" s="97"/>
      <c r="G81" s="88"/>
    </row>
    <row r="82" spans="1:7" s="1" customFormat="1" ht="12" customHeight="1" x14ac:dyDescent="0.25">
      <c r="A82" s="20"/>
      <c r="B82" s="94" t="s">
        <v>56</v>
      </c>
      <c r="C82" s="95"/>
      <c r="D82" s="95"/>
      <c r="E82" s="96"/>
      <c r="F82" s="97"/>
      <c r="G82" s="88"/>
    </row>
    <row r="83" spans="1:7" s="1" customFormat="1" ht="12" customHeight="1" x14ac:dyDescent="0.25">
      <c r="A83" s="20"/>
      <c r="B83" s="94" t="s">
        <v>57</v>
      </c>
      <c r="C83" s="95"/>
      <c r="D83" s="95"/>
      <c r="E83" s="96"/>
      <c r="F83" s="97"/>
      <c r="G83" s="88"/>
    </row>
    <row r="84" spans="1:7" s="1" customFormat="1" ht="12.75" customHeight="1" thickBot="1" x14ac:dyDescent="0.3">
      <c r="A84" s="20"/>
      <c r="B84" s="98" t="s">
        <v>58</v>
      </c>
      <c r="C84" s="99"/>
      <c r="D84" s="99"/>
      <c r="E84" s="100"/>
      <c r="F84" s="101"/>
      <c r="G84" s="88"/>
    </row>
    <row r="85" spans="1:7" s="1" customFormat="1" ht="12.75" customHeight="1" x14ac:dyDescent="0.25">
      <c r="A85" s="20"/>
      <c r="B85" s="89"/>
      <c r="C85" s="95"/>
      <c r="D85" s="95"/>
      <c r="E85" s="96"/>
      <c r="F85" s="95"/>
      <c r="G85" s="88"/>
    </row>
    <row r="86" spans="1:7" s="1" customFormat="1" ht="15" customHeight="1" thickBot="1" x14ac:dyDescent="0.3">
      <c r="A86" s="20"/>
      <c r="B86" s="191" t="s">
        <v>59</v>
      </c>
      <c r="C86" s="192"/>
      <c r="D86" s="102"/>
      <c r="E86" s="103"/>
      <c r="F86" s="104"/>
      <c r="G86" s="88"/>
    </row>
    <row r="87" spans="1:7" s="1" customFormat="1" ht="12" customHeight="1" x14ac:dyDescent="0.25">
      <c r="A87" s="20"/>
      <c r="B87" s="105" t="s">
        <v>47</v>
      </c>
      <c r="C87" s="106" t="s">
        <v>79</v>
      </c>
      <c r="D87" s="107" t="s">
        <v>60</v>
      </c>
      <c r="E87" s="103"/>
      <c r="F87" s="104"/>
      <c r="G87" s="88"/>
    </row>
    <row r="88" spans="1:7" s="1" customFormat="1" ht="12" customHeight="1" x14ac:dyDescent="0.25">
      <c r="A88" s="20"/>
      <c r="B88" s="108" t="s">
        <v>61</v>
      </c>
      <c r="C88" s="109">
        <f>G22</f>
        <v>20000</v>
      </c>
      <c r="D88" s="110">
        <f>(C88/C94)</f>
        <v>1.6919436792149769E-2</v>
      </c>
      <c r="E88" s="103"/>
      <c r="F88" s="104"/>
      <c r="G88" s="88"/>
    </row>
    <row r="89" spans="1:7" s="1" customFormat="1" ht="12" customHeight="1" x14ac:dyDescent="0.25">
      <c r="A89" s="20"/>
      <c r="B89" s="108" t="s">
        <v>62</v>
      </c>
      <c r="C89" s="109">
        <f>G27</f>
        <v>0</v>
      </c>
      <c r="D89" s="110">
        <f>C89/C94</f>
        <v>0</v>
      </c>
      <c r="E89" s="103"/>
      <c r="F89" s="104"/>
      <c r="G89" s="88"/>
    </row>
    <row r="90" spans="1:7" s="1" customFormat="1" ht="12" customHeight="1" x14ac:dyDescent="0.25">
      <c r="A90" s="20"/>
      <c r="B90" s="108" t="s">
        <v>63</v>
      </c>
      <c r="C90" s="109">
        <f>G44</f>
        <v>296999.67999999999</v>
      </c>
      <c r="D90" s="110">
        <f>C90/C94</f>
        <v>0.25125336565243539</v>
      </c>
      <c r="E90" s="103"/>
      <c r="F90" s="104"/>
      <c r="G90" s="88"/>
    </row>
    <row r="91" spans="1:7" s="1" customFormat="1" ht="12" customHeight="1" x14ac:dyDescent="0.25">
      <c r="A91" s="20"/>
      <c r="B91" s="108" t="s">
        <v>38</v>
      </c>
      <c r="C91" s="109">
        <f>G62</f>
        <v>731583.6</v>
      </c>
      <c r="D91" s="110">
        <f>C91/C94</f>
        <v>0.61889912391866897</v>
      </c>
      <c r="E91" s="103"/>
      <c r="F91" s="104"/>
      <c r="G91" s="88"/>
    </row>
    <row r="92" spans="1:7" s="1" customFormat="1" ht="12" customHeight="1" x14ac:dyDescent="0.25">
      <c r="A92" s="20"/>
      <c r="B92" s="108" t="s">
        <v>64</v>
      </c>
      <c r="C92" s="111">
        <f>G69</f>
        <v>77200</v>
      </c>
      <c r="D92" s="110">
        <f>C92/C94</f>
        <v>6.5309026017698113E-2</v>
      </c>
      <c r="E92" s="112"/>
      <c r="F92" s="113"/>
      <c r="G92" s="88"/>
    </row>
    <row r="93" spans="1:7" s="1" customFormat="1" ht="12" customHeight="1" x14ac:dyDescent="0.25">
      <c r="A93" s="20"/>
      <c r="B93" s="108" t="s">
        <v>65</v>
      </c>
      <c r="C93" s="111">
        <f>G72</f>
        <v>56289.164000000004</v>
      </c>
      <c r="D93" s="110">
        <f>C93/C94</f>
        <v>4.7619047619047616E-2</v>
      </c>
      <c r="E93" s="112"/>
      <c r="F93" s="113"/>
      <c r="G93" s="88"/>
    </row>
    <row r="94" spans="1:7" s="1" customFormat="1" ht="12.75" customHeight="1" thickBot="1" x14ac:dyDescent="0.3">
      <c r="A94" s="20"/>
      <c r="B94" s="114" t="s">
        <v>80</v>
      </c>
      <c r="C94" s="115">
        <f>SUM(C88:C93)</f>
        <v>1182072.4440000001</v>
      </c>
      <c r="D94" s="116">
        <f>SUM(D88:D93)</f>
        <v>0.99999999999999978</v>
      </c>
      <c r="E94" s="112"/>
      <c r="F94" s="113"/>
      <c r="G94" s="88"/>
    </row>
    <row r="95" spans="1:7" s="1" customFormat="1" ht="12" customHeight="1" x14ac:dyDescent="0.25">
      <c r="A95" s="20"/>
      <c r="B95" s="89"/>
      <c r="C95" s="86"/>
      <c r="D95" s="86"/>
      <c r="E95" s="87"/>
      <c r="F95" s="86"/>
      <c r="G95" s="88"/>
    </row>
    <row r="96" spans="1:7" s="1" customFormat="1" ht="12.75" customHeight="1" x14ac:dyDescent="0.25">
      <c r="A96" s="20"/>
      <c r="B96" s="117"/>
      <c r="C96" s="86"/>
      <c r="D96" s="86"/>
      <c r="E96" s="87"/>
      <c r="F96" s="86"/>
      <c r="G96" s="88"/>
    </row>
    <row r="97" spans="1:7" s="1" customFormat="1" ht="12" customHeight="1" thickBot="1" x14ac:dyDescent="0.3">
      <c r="A97" s="18"/>
      <c r="B97" s="118"/>
      <c r="C97" s="119" t="s">
        <v>66</v>
      </c>
      <c r="D97" s="120"/>
      <c r="E97" s="121"/>
      <c r="F97" s="122"/>
      <c r="G97" s="88"/>
    </row>
    <row r="98" spans="1:7" s="1" customFormat="1" ht="12" customHeight="1" x14ac:dyDescent="0.25">
      <c r="A98" s="20"/>
      <c r="B98" s="123" t="s">
        <v>81</v>
      </c>
      <c r="C98" s="132">
        <v>40</v>
      </c>
      <c r="D98" s="132">
        <v>55</v>
      </c>
      <c r="E98" s="124">
        <v>65</v>
      </c>
      <c r="F98" s="125"/>
      <c r="G98" s="126"/>
    </row>
    <row r="99" spans="1:7" s="1" customFormat="1" ht="12.75" customHeight="1" thickBot="1" x14ac:dyDescent="0.3">
      <c r="A99" s="20"/>
      <c r="B99" s="114" t="s">
        <v>67</v>
      </c>
      <c r="C99" s="161">
        <f>(G73/C98)</f>
        <v>29551.811100000003</v>
      </c>
      <c r="D99" s="161">
        <f>(G73/D98)</f>
        <v>21492.226254545458</v>
      </c>
      <c r="E99" s="162">
        <f>(G73/E98)</f>
        <v>18185.729907692308</v>
      </c>
      <c r="F99" s="125"/>
      <c r="G99" s="126"/>
    </row>
    <row r="100" spans="1:7" s="1" customFormat="1" ht="15.6" customHeight="1" x14ac:dyDescent="0.25">
      <c r="A100" s="20"/>
      <c r="B100" s="21" t="s">
        <v>68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2023-04-27T13:16:43Z</dcterms:modified>
  <cp:category/>
  <cp:contentStatus/>
</cp:coreProperties>
</file>