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AVES" sheetId="10" r:id="rId1"/>
  </sheets>
  <definedNames>
    <definedName name="_xlnm.Print_Area" localSheetId="0">AVES!$A$1:$G$75</definedName>
  </definedNames>
  <calcPr calcId="162913"/>
</workbook>
</file>

<file path=xl/calcChain.xml><?xml version="1.0" encoding="utf-8"?>
<calcChain xmlns="http://schemas.openxmlformats.org/spreadsheetml/2006/main"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G50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<sst xmlns="http://schemas.openxmlformats.org/spreadsheetml/2006/main" count="104" uniqueCount="78">
  <si>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</si>
  <si>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</si>
  <si>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</si>
  <si>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</si>
  <si>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</si>
  <si>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</si>
  <si>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</si>
  <si>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</si>
  <si>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</si>
  <si>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</si>
  <si>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</si>
  <si>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</si>
  <si>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</si>
  <si>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</si>
  <si>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</si>
  <si>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</si>
  <si>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</si>
  <si>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</si>
  <si>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</si>
  <si>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</si>
  <si>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</si>
  <si>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</si>
  <si>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</si>
  <si>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</si>
  <si>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</si>
  <si>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</si>
  <si>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</si>
  <si>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</si>
  <si>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</si>
  <si>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</si>
  <si>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</si>
  <si>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</si>
  <si>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</si>
  <si>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</si>
  <si>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</si>
  <si>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</si>
  <si>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</si>
  <si>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</si>
  <si>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</si>
  <si>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</si>
  <si>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</si>
  <si>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</si>
  <si>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</si>
  <si>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</si>
  <si>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</si>
  <si>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</si>
  <si>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</si>
  <si>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</si>
  <si>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</si>
  <si>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</si>
  <si>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</si>
  <si>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</si>
  <si>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</si>
  <si>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</si>
  <si>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</si>
  <si>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</si>
  <si>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Anual</t>
  </si>
  <si>
    <t>MERCADO LOCAL</t>
  </si>
  <si>
    <t>ANUAL</t>
  </si>
  <si>
    <t>CRIOLLO</t>
  </si>
  <si>
    <t>RENDIMIENTO (huevos)</t>
  </si>
  <si>
    <t>Abril-Sept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</si>
  <si>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</si>
  <si>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</si>
  <si>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</si>
  <si>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</si>
  <si>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</si>
  <si>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</si>
  <si>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</si>
  <si>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</si>
  <si>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</si>
  <si>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</si>
  <si>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 xml:space="preserve">AVES </t>
  </si>
  <si>
    <t>ARAUCANIA</t>
  </si>
  <si>
    <t xml:space="preserve">Desparasitación </t>
  </si>
  <si>
    <t>julio -dic 2023</t>
  </si>
  <si>
    <t>ESCENARIOS COSTO UNITARIO  ($/plantel avicola)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</si>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</sst>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8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17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9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9" fillId="8" borderId="2" xfId="0" applyNumberFormat="1" applyFont="1" applyFill="1" applyBorder="1" applyAlignment="1">
      <alignment vertical="center"/>
    </xf>
    <xf numFmtId="9" fontId="9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F68" sqref="F68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7" t="s">
        <v>0</v>
      </c>
      <c r="C9" s="13" t="s">
        <v>72</v>
      </c>
      <c r="D9" s="10"/>
      <c r="E9" s="81" t="s">
        <v>60</v>
      </c>
      <c r="F9" s="82"/>
      <c r="G9" s="14">
        <v>4500</v>
      </c>
    </row>
    <row r="10" spans="1:7" ht="15" customHeight="1">
      <c r="A10" s="10"/>
      <c r="B10" s="5" t="s">
        <v>1</v>
      </c>
      <c r="C10" s="15" t="s">
        <v>59</v>
      </c>
      <c r="D10" s="10"/>
      <c r="E10" s="83" t="s">
        <v>2</v>
      </c>
      <c r="F10" s="84"/>
      <c r="G10" s="16" t="s">
        <v>75</v>
      </c>
    </row>
    <row r="11" spans="1:7" ht="12.75">
      <c r="A11" s="10"/>
      <c r="B11" s="5" t="s">
        <v>3</v>
      </c>
      <c r="C11" s="15" t="s">
        <v>55</v>
      </c>
      <c r="D11" s="10"/>
      <c r="E11" s="83" t="s">
        <v>67</v>
      </c>
      <c r="F11" s="84"/>
      <c r="G11" s="17">
        <v>190</v>
      </c>
    </row>
    <row r="12" spans="1:7" ht="11.25" customHeight="1">
      <c r="A12" s="10"/>
      <c r="B12" s="5" t="s">
        <v>4</v>
      </c>
      <c r="C12" s="15" t="s">
        <v>73</v>
      </c>
      <c r="D12" s="10"/>
      <c r="E12" s="7" t="s">
        <v>5</v>
      </c>
      <c r="F12" s="8"/>
      <c r="G12" s="17">
        <f>(G9*G11)*1.19</f>
        <v>1017450</v>
      </c>
    </row>
    <row r="13" spans="1:7" ht="11.25" customHeight="1">
      <c r="A13" s="10"/>
      <c r="B13" s="5" t="s">
        <v>6</v>
      </c>
      <c r="C13" s="15" t="s">
        <v>77</v>
      </c>
      <c r="D13" s="10"/>
      <c r="E13" s="83" t="s">
        <v>7</v>
      </c>
      <c r="F13" s="84"/>
      <c r="G13" s="15" t="s">
        <v>57</v>
      </c>
    </row>
    <row r="14" spans="1:7" ht="13.5" customHeight="1">
      <c r="A14" s="10"/>
      <c r="B14" s="5" t="s">
        <v>8</v>
      </c>
      <c r="C14" s="15" t="s">
        <v>77</v>
      </c>
      <c r="D14" s="10"/>
      <c r="E14" s="83" t="s">
        <v>9</v>
      </c>
      <c r="F14" s="84"/>
      <c r="G14" s="16" t="s">
        <v>58</v>
      </c>
    </row>
    <row r="15" spans="1:7" ht="12.75">
      <c r="A15" s="10"/>
      <c r="B15" s="5" t="s">
        <v>10</v>
      </c>
      <c r="C15" s="76">
        <v>44927</v>
      </c>
      <c r="D15" s="10"/>
      <c r="E15" s="85" t="s">
        <v>11</v>
      </c>
      <c r="F15" s="86"/>
      <c r="G15" s="18"/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77" t="s">
        <v>66</v>
      </c>
      <c r="C17" s="78"/>
      <c r="D17" s="78"/>
      <c r="E17" s="78"/>
      <c r="F17" s="78"/>
      <c r="G17" s="78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12</v>
      </c>
      <c r="C19" s="24"/>
      <c r="D19" s="24"/>
      <c r="E19" s="24"/>
      <c r="F19" s="24"/>
      <c r="G19" s="24"/>
    </row>
    <row r="20" spans="1:7" ht="12.75">
      <c r="A20" s="10"/>
      <c r="B20" s="68" t="s">
        <v>13</v>
      </c>
      <c r="C20" s="68" t="s">
        <v>14</v>
      </c>
      <c r="D20" s="68" t="s">
        <v>15</v>
      </c>
      <c r="E20" s="68" t="s">
        <v>16</v>
      </c>
      <c r="F20" s="68" t="s">
        <v>17</v>
      </c>
      <c r="G20" s="68" t="s">
        <v>18</v>
      </c>
    </row>
    <row r="21" spans="1:7" ht="12.75">
      <c r="A21" s="10"/>
      <c r="B21" s="25" t="s">
        <v>74</v>
      </c>
      <c r="C21" s="26" t="s">
        <v>19</v>
      </c>
      <c r="D21" s="69">
        <v>0.5</v>
      </c>
      <c r="E21" s="26" t="s">
        <v>61</v>
      </c>
      <c r="F21" s="27">
        <v>20000</v>
      </c>
      <c r="G21" s="28">
        <f>F21*D21</f>
        <v>10000</v>
      </c>
    </row>
    <row r="22" spans="1:7" ht="12.75">
      <c r="A22" s="10"/>
      <c r="B22" s="29" t="s">
        <v>62</v>
      </c>
      <c r="C22" s="26" t="s">
        <v>19</v>
      </c>
      <c r="D22" s="69">
        <v>12</v>
      </c>
      <c r="E22" s="26" t="s">
        <v>56</v>
      </c>
      <c r="F22" s="27">
        <v>20000</v>
      </c>
      <c r="G22" s="28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2"/>
      <c r="F23" s="3"/>
      <c r="G23" s="4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21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70" t="s">
        <v>13</v>
      </c>
      <c r="C26" s="68" t="s">
        <v>14</v>
      </c>
      <c r="D26" s="68" t="s">
        <v>15</v>
      </c>
      <c r="E26" s="70" t="s">
        <v>16</v>
      </c>
      <c r="F26" s="68" t="s">
        <v>17</v>
      </c>
      <c r="G26" s="70" t="s">
        <v>18</v>
      </c>
    </row>
    <row r="27" spans="1:7" s="11" customFormat="1" ht="15" customHeight="1">
      <c r="A27" s="10"/>
      <c r="B27" s="32"/>
      <c r="C27" s="26"/>
      <c r="D27" s="69"/>
      <c r="E27" s="26"/>
      <c r="F27" s="27"/>
      <c r="G27" s="28"/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23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70" t="s">
        <v>13</v>
      </c>
      <c r="C31" s="70" t="s">
        <v>14</v>
      </c>
      <c r="D31" s="70" t="s">
        <v>15</v>
      </c>
      <c r="E31" s="70" t="s">
        <v>16</v>
      </c>
      <c r="F31" s="68" t="s">
        <v>17</v>
      </c>
      <c r="G31" s="70" t="s">
        <v>18</v>
      </c>
    </row>
    <row r="32" spans="1:7" s="11" customFormat="1" ht="12.75" customHeight="1">
      <c r="A32" s="10"/>
      <c r="B32" s="32"/>
      <c r="C32" s="26"/>
      <c r="D32" s="69"/>
      <c r="E32" s="26"/>
      <c r="F32" s="27"/>
      <c r="G32" s="28"/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25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8" t="s">
        <v>26</v>
      </c>
      <c r="C36" s="68" t="s">
        <v>27</v>
      </c>
      <c r="D36" s="68" t="s">
        <v>28</v>
      </c>
      <c r="E36" s="68" t="s">
        <v>16</v>
      </c>
      <c r="F36" s="68" t="s">
        <v>17</v>
      </c>
      <c r="G36" s="68" t="s">
        <v>18</v>
      </c>
    </row>
    <row r="37" spans="1:8" s="11" customFormat="1" ht="12.75" customHeight="1">
      <c r="A37" s="10"/>
      <c r="B37" s="32" t="s">
        <v>63</v>
      </c>
      <c r="C37" s="26" t="s">
        <v>29</v>
      </c>
      <c r="D37" s="18">
        <v>1139</v>
      </c>
      <c r="E37" s="33" t="s">
        <v>56</v>
      </c>
      <c r="F37" s="34">
        <v>400</v>
      </c>
      <c r="G37" s="6">
        <f t="shared" ref="G37:G38" si="0">(D37*F37)*1.19</f>
        <v>542164</v>
      </c>
    </row>
    <row r="38" spans="1:8" s="11" customFormat="1" ht="12.75">
      <c r="A38" s="10"/>
      <c r="B38" s="35" t="s">
        <v>64</v>
      </c>
      <c r="C38" s="26" t="s">
        <v>65</v>
      </c>
      <c r="D38" s="18">
        <v>1</v>
      </c>
      <c r="E38" s="33" t="s">
        <v>56</v>
      </c>
      <c r="F38" s="34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567154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31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70" t="s">
        <v>32</v>
      </c>
      <c r="C42" s="68" t="s">
        <v>27</v>
      </c>
      <c r="D42" s="68" t="s">
        <v>28</v>
      </c>
      <c r="E42" s="70" t="s">
        <v>16</v>
      </c>
      <c r="F42" s="68" t="s">
        <v>17</v>
      </c>
      <c r="G42" s="70" t="s">
        <v>18</v>
      </c>
    </row>
    <row r="43" spans="1:8" s="11" customFormat="1" ht="12.75" customHeight="1">
      <c r="A43" s="10"/>
      <c r="B43" s="32"/>
      <c r="C43" s="26"/>
      <c r="D43" s="69"/>
      <c r="E43" s="26"/>
      <c r="F43" s="27"/>
      <c r="G43" s="28"/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23" t="s">
        <v>34</v>
      </c>
      <c r="C46" s="39"/>
      <c r="D46" s="39"/>
      <c r="E46" s="39"/>
      <c r="F46" s="39"/>
      <c r="G46" s="71">
        <f>G39+G33+G28+G23</f>
        <v>817154</v>
      </c>
      <c r="H46" s="37"/>
    </row>
    <row r="47" spans="1:8" s="11" customFormat="1" ht="12" customHeight="1">
      <c r="A47" s="10"/>
      <c r="B47" s="72" t="s">
        <v>35</v>
      </c>
      <c r="C47" s="38"/>
      <c r="D47" s="38"/>
      <c r="E47" s="38"/>
      <c r="F47" s="38"/>
      <c r="G47" s="73">
        <f>G46*0.05</f>
        <v>40857.700000000004</v>
      </c>
    </row>
    <row r="48" spans="1:8" s="11" customFormat="1" ht="12" customHeight="1">
      <c r="A48" s="10"/>
      <c r="B48" s="23" t="s">
        <v>36</v>
      </c>
      <c r="C48" s="39"/>
      <c r="D48" s="39"/>
      <c r="E48" s="39"/>
      <c r="F48" s="39"/>
      <c r="G48" s="71">
        <f>G47+G46</f>
        <v>858011.7</v>
      </c>
    </row>
    <row r="49" spans="1:7" s="11" customFormat="1" ht="12" customHeight="1">
      <c r="A49" s="10"/>
      <c r="B49" s="72" t="s">
        <v>37</v>
      </c>
      <c r="C49" s="38"/>
      <c r="D49" s="38"/>
      <c r="E49" s="38"/>
      <c r="F49" s="38"/>
      <c r="G49" s="73">
        <f>G12</f>
        <v>1017450</v>
      </c>
    </row>
    <row r="50" spans="1:7" s="11" customFormat="1" ht="12" customHeight="1">
      <c r="A50" s="10"/>
      <c r="B50" s="23" t="s">
        <v>38</v>
      </c>
      <c r="C50" s="39"/>
      <c r="D50" s="39"/>
      <c r="E50" s="39"/>
      <c r="F50" s="39"/>
      <c r="G50" s="74">
        <f>G49-G48</f>
        <v>159438.30000000005</v>
      </c>
    </row>
    <row r="51" spans="1:7" s="11" customFormat="1" ht="12" customHeight="1">
      <c r="A51" s="10"/>
      <c r="B51" s="40" t="s">
        <v>68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69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39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40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41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42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43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44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79" t="s">
        <v>45</v>
      </c>
      <c r="C61" s="80"/>
      <c r="D61" s="52"/>
      <c r="E61" s="53"/>
      <c r="F61" s="53"/>
      <c r="G61" s="42"/>
    </row>
    <row r="62" spans="1:7" s="11" customFormat="1" ht="12" customHeight="1">
      <c r="A62" s="10"/>
      <c r="B62" s="54" t="s">
        <v>32</v>
      </c>
      <c r="C62" s="54" t="s">
        <v>46</v>
      </c>
      <c r="D62" s="55" t="s">
        <v>47</v>
      </c>
      <c r="E62" s="53"/>
      <c r="F62" s="53"/>
      <c r="G62" s="42"/>
    </row>
    <row r="63" spans="1:7" s="11" customFormat="1" ht="12" customHeight="1">
      <c r="A63" s="10"/>
      <c r="B63" s="56" t="s">
        <v>48</v>
      </c>
      <c r="C63" s="57">
        <f>G23</f>
        <v>250000</v>
      </c>
      <c r="D63" s="58">
        <f>(C63/C69)</f>
        <v>0.29137131813004419</v>
      </c>
      <c r="E63" s="53"/>
      <c r="F63" s="53"/>
      <c r="G63" s="42"/>
    </row>
    <row r="64" spans="1:7" s="11" customFormat="1" ht="12" customHeight="1">
      <c r="A64" s="10"/>
      <c r="B64" s="56" t="s">
        <v>49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50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26</v>
      </c>
      <c r="C66" s="57">
        <f>G39</f>
        <v>567154</v>
      </c>
      <c r="D66" s="58">
        <f>(C66/C69)</f>
        <v>0.66100963425090831</v>
      </c>
      <c r="E66" s="53"/>
      <c r="F66" s="53"/>
      <c r="G66" s="42"/>
    </row>
    <row r="67" spans="1:7" s="11" customFormat="1" ht="12" customHeight="1">
      <c r="A67" s="10"/>
      <c r="B67" s="56" t="s">
        <v>51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52</v>
      </c>
      <c r="C68" s="59">
        <f>G47</f>
        <v>40857.700000000004</v>
      </c>
      <c r="D68" s="58">
        <f>(C68/C69)</f>
        <v>4.7619047619047623E-2</v>
      </c>
      <c r="E68" s="60"/>
      <c r="F68" s="60"/>
      <c r="G68" s="42"/>
    </row>
    <row r="69" spans="1:7" s="11" customFormat="1" ht="12.75" customHeight="1">
      <c r="A69" s="10"/>
      <c r="B69" s="54" t="s">
        <v>53</v>
      </c>
      <c r="C69" s="61">
        <f>SUM(C63:C68)</f>
        <v>858011.7</v>
      </c>
      <c r="D69" s="62">
        <f>SUM(D63:D68)</f>
        <v>1.0000000000000002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76</v>
      </c>
      <c r="D72" s="63"/>
      <c r="E72" s="63"/>
      <c r="F72" s="60"/>
      <c r="G72" s="42"/>
    </row>
    <row r="73" spans="1:7" s="11" customFormat="1" ht="12" customHeight="1">
      <c r="A73" s="10"/>
      <c r="B73" s="54" t="s">
        <v>70</v>
      </c>
      <c r="C73" s="75">
        <v>4000</v>
      </c>
      <c r="D73" s="75">
        <v>4500</v>
      </c>
      <c r="E73" s="75">
        <v>5000</v>
      </c>
      <c r="F73" s="65"/>
      <c r="G73" s="66"/>
    </row>
    <row r="74" spans="1:7" s="11" customFormat="1" ht="12.75" customHeight="1">
      <c r="A74" s="10"/>
      <c r="B74" s="54" t="s">
        <v>71</v>
      </c>
      <c r="C74" s="61">
        <f>(G48/C73)</f>
        <v>214.50292499999998</v>
      </c>
      <c r="D74" s="61">
        <f>(G48/D73)</f>
        <v>190.66926666666666</v>
      </c>
      <c r="E74" s="61">
        <f>(G48/E73)</f>
        <v>171.60234</v>
      </c>
      <c r="F74" s="65"/>
      <c r="G74" s="66"/>
    </row>
    <row r="75" spans="1:7" s="11" customFormat="1" ht="15.6" customHeight="1">
      <c r="A75" s="10"/>
      <c r="B75" s="40" t="s">
        <v>54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AVES</vt:lpstr>
      <vt:lpstr>AVES!Área_de_impresión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2022-05-13T16:06:43Z</cp:lastPrinted>
  <dcterms:created xsi:type="dcterms:W3CDTF">2020-11-27T12:49:26Z</dcterms:created>
  <dcterms:modified xsi:type="dcterms:W3CDTF">2023-04-19T13:27:47Z</dcterms:modified>
</cp:coreProperties>
</file>