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Bovinos" sheetId="1" r:id="rId1"/>
  </sheets>
  <definedNames>
    <definedName name="_xlnm.Print_Area" localSheetId="0">Bovinos!$A$1:$G$91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<sst xmlns="http://schemas.openxmlformats.org/spreadsheetml/2006/main" count="148" uniqueCount="109">
  <si>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</si>
  <si>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</si>
  <si>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</si>
  <si>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</si>
  <si>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</si>
  <si>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</si>
  <si>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</si>
  <si>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</si>
  <si>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</si>
  <si>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</si>
  <si>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</si>
  <si>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</si>
  <si>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</si>
  <si>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</si>
  <si>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</si>
  <si>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</si>
  <si>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</si>
  <si>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</si>
  <si>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</si>
  <si>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</si>
  <si>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</si>
  <si>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</si>
  <si>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</si>
  <si>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</si>
  <si>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</si>
  <si>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</si>
  <si>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</si>
  <si>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</si>
  <si>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</si>
  <si>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</si>
  <si>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</si>
  <si>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</si>
  <si>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</si>
  <si>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</si>
  <si>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</si>
  <si>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</si>
  <si>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</si>
  <si>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</si>
  <si>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</si>
  <si>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</si>
  <si>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</si>
  <si>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</si>
  <si>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</si>
  <si>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</si>
  <si>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</si>
  <si>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</si>
  <si>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</si>
  <si>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</si>
  <si>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</si>
  <si>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</si>
  <si>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</si>
  <si>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</si>
  <si>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</si>
  <si>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</si>
  <si>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</si>
  <si>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</si>
  <si>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</si>
  <si>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</si>
  <si>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</si>
  <si>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</si>
  <si>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</si>
  <si>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</si>
  <si>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</si>
  <si>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</si>
  <si>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</si>
  <si>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</si>
  <si>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</si>
  <si>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</si>
  <si>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</si>
  <si>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</si>
  <si>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</si>
  <si>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</si>
  <si>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</si>
  <si>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</si>
  <si>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</si>
  <si>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</si>
  <si>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</si>
  <si>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</si>
  <si>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</si>
  <si>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</si>
  <si>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</si>
  <si>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</si>
  <si>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</si>
  <si>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</si>
  <si>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</si>
  <si>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</si>
  <si>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</si>
  <si>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</si>
  <si>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</si>
  <si>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</si>
  <si>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</si>
  <si>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</si>
  <si>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</si>
  <si>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</si>
  <si>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</si>
  <si>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</si>
  <si>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</si>
  <si>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</si>
  <si>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</si>
  <si>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</si>
  <si>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</si>
  <si>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</si>
  <si>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</si>
  <si>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</si>
  <si>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</si>
  <si>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</si>
  <si>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</si>
  <si>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PUREN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</si>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</sst>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1057277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91202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76" workbookViewId="0">
      <selection activeCell="G31" sqref="G31:G3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59</v>
      </c>
      <c r="D9" s="112"/>
      <c r="E9" s="159" t="s">
        <v>62</v>
      </c>
      <c r="F9" s="160"/>
      <c r="G9" s="82">
        <v>600</v>
      </c>
    </row>
    <row r="10" spans="1:7" ht="38.25" customHeight="1" x14ac:dyDescent="0.25">
      <c r="A10" s="36"/>
      <c r="B10" s="74" t="s">
        <v>60</v>
      </c>
      <c r="C10" s="75" t="s">
        <v>61</v>
      </c>
      <c r="D10" s="112"/>
      <c r="E10" s="157" t="s">
        <v>1</v>
      </c>
      <c r="F10" s="158"/>
      <c r="G10" s="79" t="s">
        <v>95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96</v>
      </c>
      <c r="F11" s="158"/>
      <c r="G11" s="82">
        <v>2300</v>
      </c>
    </row>
    <row r="12" spans="1:7" ht="11.25" customHeight="1" x14ac:dyDescent="0.25">
      <c r="A12" s="36"/>
      <c r="B12" s="74" t="s">
        <v>4</v>
      </c>
      <c r="C12" s="77" t="s">
        <v>63</v>
      </c>
      <c r="D12" s="112"/>
      <c r="E12" s="109" t="s">
        <v>5</v>
      </c>
      <c r="F12" s="110"/>
      <c r="G12" s="80">
        <f>(G9*G11)</f>
        <v>1380000</v>
      </c>
    </row>
    <row r="13" spans="1:7" ht="11.25" customHeight="1" x14ac:dyDescent="0.25">
      <c r="A13" s="36"/>
      <c r="B13" s="74" t="s">
        <v>6</v>
      </c>
      <c r="C13" s="76" t="s">
        <v>107</v>
      </c>
      <c r="D13" s="112"/>
      <c r="E13" s="157" t="s">
        <v>7</v>
      </c>
      <c r="F13" s="158"/>
      <c r="G13" s="79" t="s">
        <v>64</v>
      </c>
    </row>
    <row r="14" spans="1:7" ht="13.5" customHeight="1" x14ac:dyDescent="0.25">
      <c r="A14" s="36"/>
      <c r="B14" s="74" t="s">
        <v>8</v>
      </c>
      <c r="C14" s="76" t="s">
        <v>107</v>
      </c>
      <c r="D14" s="112"/>
      <c r="E14" s="157" t="s">
        <v>9</v>
      </c>
      <c r="F14" s="158"/>
      <c r="G14" s="79" t="s">
        <v>95</v>
      </c>
    </row>
    <row r="15" spans="1:7" ht="25.5" customHeight="1" x14ac:dyDescent="0.25">
      <c r="A15" s="36"/>
      <c r="B15" s="74" t="s">
        <v>10</v>
      </c>
      <c r="C15" s="78">
        <v>44986</v>
      </c>
      <c r="D15" s="112"/>
      <c r="E15" s="161" t="s">
        <v>11</v>
      </c>
      <c r="F15" s="162"/>
      <c r="G15" s="81" t="s">
        <v>65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102</v>
      </c>
      <c r="C21" s="8" t="s">
        <v>20</v>
      </c>
      <c r="D21" s="83">
        <v>4</v>
      </c>
      <c r="E21" s="5" t="s">
        <v>66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101</v>
      </c>
      <c r="C31" s="8" t="s">
        <v>25</v>
      </c>
      <c r="D31" s="83">
        <v>3.125E-2</v>
      </c>
      <c r="E31" s="5" t="s">
        <v>67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88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68</v>
      </c>
      <c r="C38" s="16" t="s">
        <v>33</v>
      </c>
      <c r="D38" s="17">
        <v>100</v>
      </c>
      <c r="E38" s="104" t="s">
        <v>71</v>
      </c>
      <c r="F38" s="18">
        <v>1200</v>
      </c>
      <c r="G38" s="18">
        <f>(D38*F38)</f>
        <v>120000</v>
      </c>
    </row>
    <row r="39" spans="1:11" ht="12.75" customHeight="1" x14ac:dyDescent="0.25">
      <c r="A39" s="7"/>
      <c r="B39" s="109" t="s">
        <v>69</v>
      </c>
      <c r="C39" s="20" t="s">
        <v>33</v>
      </c>
      <c r="D39" s="110">
        <v>100</v>
      </c>
      <c r="E39" s="105" t="s">
        <v>26</v>
      </c>
      <c r="F39" s="18">
        <v>1200</v>
      </c>
      <c r="G39" s="18">
        <f>D39*F39</f>
        <v>120000</v>
      </c>
    </row>
    <row r="40" spans="1:11" ht="12.75" customHeight="1" x14ac:dyDescent="0.25">
      <c r="A40" s="7"/>
      <c r="B40" s="19" t="s">
        <v>70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72</v>
      </c>
      <c r="C41" s="16" t="s">
        <v>106</v>
      </c>
      <c r="D41" s="17">
        <v>30</v>
      </c>
      <c r="E41" s="104" t="s">
        <v>74</v>
      </c>
      <c r="F41" s="18">
        <v>4000</v>
      </c>
      <c r="G41" s="18">
        <f>(D41*F41)</f>
        <v>120000</v>
      </c>
    </row>
    <row r="42" spans="1:11" ht="12.75" customHeight="1" x14ac:dyDescent="0.25">
      <c r="A42" s="7"/>
      <c r="B42" s="109" t="s">
        <v>73</v>
      </c>
      <c r="C42" s="20" t="s">
        <v>75</v>
      </c>
      <c r="D42" s="110">
        <v>0.2</v>
      </c>
      <c r="E42" s="105" t="s">
        <v>76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103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77</v>
      </c>
      <c r="C44" s="16" t="s">
        <v>104</v>
      </c>
      <c r="D44" s="17">
        <v>4</v>
      </c>
      <c r="E44" s="104" t="s">
        <v>85</v>
      </c>
      <c r="F44" s="18">
        <v>500</v>
      </c>
      <c r="G44" s="18">
        <f t="shared" ref="G44:G50" si="1">D44*F44</f>
        <v>2000</v>
      </c>
    </row>
    <row r="45" spans="1:11" ht="12.75" customHeight="1" x14ac:dyDescent="0.25">
      <c r="A45" s="7"/>
      <c r="B45" s="109" t="s">
        <v>78</v>
      </c>
      <c r="C45" s="16" t="s">
        <v>104</v>
      </c>
      <c r="D45" s="110">
        <v>4</v>
      </c>
      <c r="E45" s="105" t="s">
        <v>85</v>
      </c>
      <c r="F45" s="18">
        <v>1100</v>
      </c>
      <c r="G45" s="18">
        <f t="shared" si="1"/>
        <v>4400</v>
      </c>
    </row>
    <row r="46" spans="1:11" ht="12.75" customHeight="1" x14ac:dyDescent="0.25">
      <c r="A46" s="7"/>
      <c r="B46" s="71" t="s">
        <v>79</v>
      </c>
      <c r="C46" s="16" t="s">
        <v>104</v>
      </c>
      <c r="D46" s="69">
        <v>4</v>
      </c>
      <c r="E46" s="106" t="s">
        <v>85</v>
      </c>
      <c r="F46" s="70">
        <v>500</v>
      </c>
      <c r="G46" s="70">
        <f t="shared" si="1"/>
        <v>2000</v>
      </c>
    </row>
    <row r="47" spans="1:11" ht="12.75" customHeight="1" x14ac:dyDescent="0.25">
      <c r="A47" s="7"/>
      <c r="B47" s="71" t="s">
        <v>83</v>
      </c>
      <c r="C47" s="68" t="s">
        <v>106</v>
      </c>
      <c r="D47" s="69">
        <v>2</v>
      </c>
      <c r="E47" s="106" t="s">
        <v>86</v>
      </c>
      <c r="F47" s="70">
        <v>2100</v>
      </c>
      <c r="G47" s="70">
        <f t="shared" si="1"/>
        <v>4200</v>
      </c>
    </row>
    <row r="48" spans="1:11" ht="12.75" customHeight="1" x14ac:dyDescent="0.25">
      <c r="A48" s="7"/>
      <c r="B48" s="71" t="s">
        <v>80</v>
      </c>
      <c r="C48" s="68" t="s">
        <v>106</v>
      </c>
      <c r="D48" s="69">
        <v>2</v>
      </c>
      <c r="E48" s="106" t="s">
        <v>84</v>
      </c>
      <c r="F48" s="70">
        <v>3500</v>
      </c>
      <c r="G48" s="70">
        <f t="shared" si="1"/>
        <v>7000</v>
      </c>
    </row>
    <row r="49" spans="1:7" ht="12.75" customHeight="1" x14ac:dyDescent="0.25">
      <c r="A49" s="7"/>
      <c r="B49" s="71" t="s">
        <v>105</v>
      </c>
      <c r="C49" s="68" t="s">
        <v>104</v>
      </c>
      <c r="D49" s="69">
        <v>2</v>
      </c>
      <c r="E49" s="106" t="s">
        <v>87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81</v>
      </c>
      <c r="C50" s="68" t="s">
        <v>106</v>
      </c>
      <c r="D50" s="69">
        <v>2</v>
      </c>
      <c r="E50" s="106" t="s">
        <v>87</v>
      </c>
      <c r="F50" s="70">
        <v>2000</v>
      </c>
      <c r="G50" s="70">
        <f t="shared" si="1"/>
        <v>4000</v>
      </c>
    </row>
    <row r="51" spans="1:7" ht="12.75" customHeight="1" x14ac:dyDescent="0.25">
      <c r="A51" s="7"/>
      <c r="B51" s="72" t="s">
        <v>89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90</v>
      </c>
      <c r="C52" s="68" t="s">
        <v>91</v>
      </c>
      <c r="D52" s="69">
        <v>0.2</v>
      </c>
      <c r="E52" s="106" t="s">
        <v>26</v>
      </c>
      <c r="F52" s="70">
        <v>58000</v>
      </c>
      <c r="G52" s="70">
        <f>D52*F52</f>
        <v>11600</v>
      </c>
    </row>
    <row r="53" spans="1:7" ht="12.75" customHeight="1" x14ac:dyDescent="0.25">
      <c r="A53" s="7"/>
      <c r="B53" s="21" t="s">
        <v>82</v>
      </c>
      <c r="C53" s="22" t="s">
        <v>106</v>
      </c>
      <c r="D53" s="23">
        <v>2</v>
      </c>
      <c r="E53" s="107" t="s">
        <v>92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8"/>
      <c r="G54" s="13">
        <f>SUM(G37:G53)</f>
        <v>609200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25">
      <c r="A58" s="7"/>
      <c r="B58" s="108" t="s">
        <v>93</v>
      </c>
      <c r="C58" s="16" t="s">
        <v>15</v>
      </c>
      <c r="D58" s="98">
        <v>1</v>
      </c>
      <c r="E58" s="5" t="s">
        <v>94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38</v>
      </c>
      <c r="C61" s="87"/>
      <c r="D61" s="87"/>
      <c r="E61" s="87"/>
      <c r="F61" s="87"/>
      <c r="G61" s="100">
        <f>G22+G33+G54+G59</f>
        <v>836200</v>
      </c>
    </row>
    <row r="62" spans="1:7" ht="12" customHeight="1" x14ac:dyDescent="0.25">
      <c r="A62" s="36"/>
      <c r="B62" s="88" t="s">
        <v>39</v>
      </c>
      <c r="C62" s="89"/>
      <c r="D62" s="89"/>
      <c r="E62" s="89"/>
      <c r="F62" s="89"/>
      <c r="G62" s="101">
        <f>G61*0.05</f>
        <v>41810</v>
      </c>
    </row>
    <row r="63" spans="1:7" ht="12" customHeight="1" x14ac:dyDescent="0.25">
      <c r="A63" s="36"/>
      <c r="B63" s="90" t="s">
        <v>40</v>
      </c>
      <c r="C63" s="91"/>
      <c r="D63" s="91"/>
      <c r="E63" s="91"/>
      <c r="F63" s="91"/>
      <c r="G63" s="102">
        <f>G62+G61</f>
        <v>878010</v>
      </c>
    </row>
    <row r="64" spans="1:7" ht="12" customHeight="1" x14ac:dyDescent="0.25">
      <c r="A64" s="36"/>
      <c r="B64" s="88" t="s">
        <v>41</v>
      </c>
      <c r="C64" s="89"/>
      <c r="D64" s="89"/>
      <c r="E64" s="89"/>
      <c r="F64" s="89"/>
      <c r="G64" s="101">
        <f>G12</f>
        <v>1380000</v>
      </c>
    </row>
    <row r="65" spans="1:7" ht="12" customHeight="1" x14ac:dyDescent="0.25">
      <c r="A65" s="36"/>
      <c r="B65" s="92" t="s">
        <v>42</v>
      </c>
      <c r="C65" s="93"/>
      <c r="D65" s="93"/>
      <c r="E65" s="93"/>
      <c r="F65" s="93"/>
      <c r="G65" s="103">
        <f>G64-G63</f>
        <v>501990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99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9.1115135362922969E-2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3.0751358184986505E-2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609200</v>
      </c>
      <c r="D81" s="44">
        <f>(C81/C84)</f>
        <v>0.69384175578865848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120000</v>
      </c>
      <c r="D82" s="44">
        <f>(C82/C84)</f>
        <v>0.13667270304438445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41810</v>
      </c>
      <c r="D83" s="44">
        <f>(C83/C84)</f>
        <v>4.7619047619047616E-2</v>
      </c>
      <c r="E83" s="32"/>
      <c r="F83" s="32"/>
      <c r="G83" s="33"/>
    </row>
    <row r="84" spans="1:7" ht="12.75" customHeight="1" thickBot="1" x14ac:dyDescent="0.3">
      <c r="A84" s="36"/>
      <c r="B84" s="45" t="s">
        <v>108</v>
      </c>
      <c r="C84" s="46">
        <f>SUM(C78:C83)</f>
        <v>878010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97</v>
      </c>
      <c r="D87" s="62"/>
      <c r="E87" s="63"/>
      <c r="F87" s="31"/>
      <c r="G87" s="33"/>
    </row>
    <row r="88" spans="1:7" ht="24" customHeight="1" x14ac:dyDescent="0.25">
      <c r="A88" s="36"/>
      <c r="B88" s="94" t="s">
        <v>98</v>
      </c>
      <c r="C88" s="64">
        <v>550</v>
      </c>
      <c r="D88" s="64">
        <v>600</v>
      </c>
      <c r="E88" s="65">
        <v>650</v>
      </c>
      <c r="F88" s="59"/>
      <c r="G88" s="34"/>
    </row>
    <row r="89" spans="1:7" ht="30.75" customHeight="1" thickBot="1" x14ac:dyDescent="0.3">
      <c r="A89" s="36"/>
      <c r="B89" s="95" t="s">
        <v>100</v>
      </c>
      <c r="C89" s="46">
        <f>(G63/C88)</f>
        <v>1596.3818181818183</v>
      </c>
      <c r="D89" s="46">
        <f>(G63/D88)</f>
        <v>1463.35</v>
      </c>
      <c r="E89" s="66">
        <f>(G63/E88)</f>
        <v>1350.7846153846153</v>
      </c>
      <c r="F89" s="59"/>
      <c r="G89" s="34"/>
    </row>
    <row r="90" spans="1:7" ht="15.6" customHeight="1" x14ac:dyDescent="0.25">
      <c r="A90" s="36"/>
      <c r="B90" s="50" t="s">
        <v>58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2023-03-27T16:06:58Z</cp:lastPrinted>
  <dcterms:created xsi:type="dcterms:W3CDTF">2020-11-27T12:49:26Z</dcterms:created>
  <dcterms:modified xsi:type="dcterms:W3CDTF">2023-04-27T12:14:09Z</dcterms:modified>
</cp:coreProperties>
</file>