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"/>
    </mc:Choice>
  </mc:AlternateContent>
  <bookViews>
    <workbookView xWindow="0" yWindow="495" windowWidth="28800" windowHeight="17505"/>
  </bookViews>
  <sheets>
    <sheet name="BOVINOS CARNE" sheetId="1" r:id="rId1"/>
  </sheets>
  <calcPr calcId="162913"/>
</workbook>
</file>

<file path=xl/calcChain.xml><?xml version="1.0" encoding="utf-8"?>
<calcChain xmlns="http://schemas.openxmlformats.org/spreadsheetml/2006/main">
  <c r="G40" i="1" l="1"/>
  <c r="G35" i="1"/>
  <c r="G51" i="1" l="1"/>
  <c r="G53" i="1"/>
  <c r="G52" i="1"/>
  <c r="G54" i="1"/>
  <c r="G55" i="1"/>
  <c r="G56" i="1"/>
  <c r="G57" i="1"/>
  <c r="G50" i="1"/>
  <c r="G58" i="1" s="1"/>
  <c r="G11" i="1" l="1"/>
  <c r="G23" i="1" l="1"/>
  <c r="G67" i="1"/>
  <c r="C90" i="1" l="1"/>
  <c r="G45" i="1" l="1"/>
  <c r="G66" i="1"/>
  <c r="G65" i="1"/>
  <c r="G64" i="1"/>
  <c r="G63" i="1"/>
  <c r="G62" i="1"/>
  <c r="G34" i="1"/>
  <c r="G33" i="1"/>
  <c r="G32" i="1"/>
  <c r="G31" i="1"/>
  <c r="G30" i="1"/>
  <c r="G29" i="1"/>
  <c r="G28" i="1"/>
  <c r="G27" i="1"/>
  <c r="G26" i="1"/>
  <c r="G25" i="1"/>
  <c r="G24" i="1"/>
  <c r="G22" i="1"/>
  <c r="G21" i="1"/>
  <c r="G20" i="1"/>
  <c r="G68" i="1" l="1"/>
  <c r="C93" i="1" s="1"/>
  <c r="C89" i="1" l="1"/>
  <c r="G44" i="1"/>
  <c r="G73" i="1"/>
  <c r="C92" i="1" l="1"/>
  <c r="G46" i="1"/>
  <c r="G70" i="1" s="1"/>
  <c r="C91" i="1" l="1"/>
  <c r="G71" i="1"/>
  <c r="G72" i="1" l="1"/>
  <c r="G74" i="1" s="1"/>
  <c r="C94" i="1"/>
  <c r="E100" i="1" l="1"/>
  <c r="C100" i="1"/>
  <c r="D100" i="1"/>
  <c r="C95" i="1"/>
  <c r="D92" i="1" l="1"/>
  <c r="D93" i="1"/>
  <c r="D89" i="1"/>
  <c r="D91" i="1"/>
  <c r="D94" i="1"/>
  <c r="D95" i="1" l="1"/>
</calcChain>
</file>

<file path=xl/sharedStrings.xml><?xml version="1.0" encoding="utf-8"?>
<sst xmlns="http://schemas.openxmlformats.org/spreadsheetml/2006/main" count="194" uniqueCount="132">
  <si>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</si>
  <si>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</si>
  <si>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</si>
  <si>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</si>
  <si>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</si>
  <si>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</si>
  <si>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</si>
  <si>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</si>
  <si>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</si>
  <si>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</si>
  <si>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</si>
  <si>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</si>
  <si>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</si>
  <si>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</si>
  <si>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</si>
  <si>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</si>
  <si>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</si>
  <si>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</si>
  <si>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</si>
  <si>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</si>
  <si>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</si>
  <si>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</si>
  <si>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</si>
  <si>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</si>
  <si>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</si>
  <si>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</si>
  <si>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Septiembre-Octubre</t>
  </si>
  <si>
    <t>Marzo-Abril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</si>
  <si>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</si>
  <si>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</si>
  <si>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</si>
  <si>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</si>
  <si>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</si>
  <si>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</si>
  <si>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</si>
  <si>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</si>
  <si>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</si>
  <si>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</si>
  <si>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</si>
  <si>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</si>
  <si>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</si>
  <si>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</si>
  <si>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</si>
  <si>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</si>
  <si>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</si>
  <si>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</si>
  <si>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</si>
  <si>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</si>
  <si>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</si>
  <si>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</si>
  <si>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</si>
  <si>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</si>
  <si>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</si>
  <si>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</si>
  <si>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</si>
  <si>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Doñihue</t>
  </si>
  <si>
    <t>FECHA DE VENTA</t>
  </si>
  <si>
    <t>Monitoreo sanidad del rebaño</t>
  </si>
  <si>
    <t>Enero-Diciembre</t>
  </si>
  <si>
    <t>Areteo con DIIO</t>
  </si>
  <si>
    <t>Alimentación</t>
  </si>
  <si>
    <t>Desparasitación</t>
  </si>
  <si>
    <t>Marzo-Septiembre</t>
  </si>
  <si>
    <t>Vacunación</t>
  </si>
  <si>
    <t>Marzo-agosto</t>
  </si>
  <si>
    <t>Destete</t>
  </si>
  <si>
    <t>Pesaje de animales</t>
  </si>
  <si>
    <t>Registros</t>
  </si>
  <si>
    <t>Marzo-Febrero</t>
  </si>
  <si>
    <t>Evaluación de toros</t>
  </si>
  <si>
    <t>Agosto</t>
  </si>
  <si>
    <t>Inseminación artificial</t>
  </si>
  <si>
    <t>Octubre-Diciembre</t>
  </si>
  <si>
    <t>Encaste</t>
  </si>
  <si>
    <t>Selección y desecho</t>
  </si>
  <si>
    <t>Octubre-Septiembre</t>
  </si>
  <si>
    <t>Detección preñez</t>
  </si>
  <si>
    <t>ml</t>
  </si>
  <si>
    <t>Marzo - Septiembre</t>
  </si>
  <si>
    <t>Vacunas</t>
  </si>
  <si>
    <t>Marzo - Agosto</t>
  </si>
  <si>
    <t>Alimentación con heno</t>
  </si>
  <si>
    <t>Arriendo de talaje</t>
  </si>
  <si>
    <t>Medicamentos emergencias</t>
  </si>
  <si>
    <t>Enero - Diciembre</t>
  </si>
  <si>
    <t>ha</t>
  </si>
  <si>
    <t>Traslados internos</t>
  </si>
  <si>
    <t>Agosto - Noviembre</t>
  </si>
  <si>
    <t>Servicio de análisis parasitario</t>
  </si>
  <si>
    <t>Marzo - Junio - Septiembre</t>
  </si>
  <si>
    <t>Anual</t>
  </si>
  <si>
    <t>Fletes</t>
  </si>
  <si>
    <t>Limpieza de guanos</t>
  </si>
  <si>
    <t>Octubre</t>
  </si>
  <si>
    <t>N/A</t>
  </si>
  <si>
    <t>PRECIO ESPERADO ($/kilo) gordo 500 kg</t>
  </si>
  <si>
    <t>Enero - Agosto</t>
  </si>
  <si>
    <t>u/a</t>
  </si>
  <si>
    <t>Evaluación de condición corporal</t>
  </si>
  <si>
    <t>Evaluación hembras para encaste</t>
  </si>
  <si>
    <t>$/rebaño de 15 animales</t>
  </si>
  <si>
    <t>Enfermedades/Sequia</t>
  </si>
  <si>
    <t>Entrada a feria</t>
  </si>
  <si>
    <t>Septiembre</t>
  </si>
  <si>
    <t>Venta en feria</t>
  </si>
  <si>
    <t xml:space="preserve"> </t>
  </si>
  <si>
    <t>El consumo de alimento esta considerado por el 3% del peso vivo (500 kilos)</t>
  </si>
  <si>
    <t>Clavel</t>
  </si>
  <si>
    <t>Mayo</t>
  </si>
  <si>
    <t>ESCENARIOS COSTO UNITARIO  ($/kg)</t>
  </si>
  <si>
    <t>Rendimiento (kg)</t>
  </si>
  <si>
    <t>Costo unitario ( kg animal)</t>
  </si>
  <si>
    <t>Alimentación con subproductos (7)</t>
  </si>
  <si>
    <t>Praderas suplementaria</t>
  </si>
  <si>
    <t>RENDIMIENTO ( kg/ rebaño 15 Vientres)</t>
  </si>
  <si>
    <t>COSTOS DIRECTOS DE PRODUCCIÓN REBAÑO 15 ANIMALES (INCLUYE IVA)</t>
  </si>
  <si>
    <t xml:space="preserve">Septiembre </t>
  </si>
  <si>
    <t>Todas</t>
  </si>
  <si>
    <t>Enero</t>
  </si>
  <si>
    <t>u</t>
  </si>
  <si>
    <t>Microdest Plus (Antiparasitario)</t>
  </si>
  <si>
    <t>Dosis</t>
  </si>
  <si>
    <t>Coforta (Vitamina Bovina)</t>
  </si>
  <si>
    <t>Zeetag FDX (DIIO Aretes)</t>
  </si>
  <si>
    <t>Transporte de Insumos</t>
  </si>
  <si>
    <t>2.  Precio de Insumos corresponde a  precios  colocados en el predio.</t>
  </si>
  <si>
    <t>3. Precio esperado por ventas corresponde a precio transado en ferias ganaderas.</t>
  </si>
  <si>
    <t>4. Los insumos aplicados (tipo y dosis) son referenciales y deben correspoder al territorio en particular.</t>
  </si>
  <si>
    <t>5. El costo de la maquinaria incluye costo del operador, combustible y  arriendo de la maquinaria propiamente tal.</t>
  </si>
  <si>
    <t>6. El  costo de la mano de obra incluye impuestos e  imposiciones.</t>
  </si>
  <si>
    <t>7. Alimentación de subproductos a base de pelon de almendro, harinilla, afrecho, entre otras.</t>
  </si>
  <si>
    <t>BOVINOS CARNE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</si>
</sst>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i/>
      <sz val="9"/>
      <color indexed="9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  <font>
      <sz val="9"/>
      <color indexed="9"/>
      <name val="Arial Narrow"/>
      <family val="2"/>
    </font>
    <font>
      <sz val="6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164" fontId="14" fillId="0" borderId="13" applyFont="0" applyFill="0" applyBorder="0" applyAlignment="0" applyProtection="0"/>
    <xf numFmtId="41" fontId="17" fillId="0" borderId="0" applyFont="0" applyFill="0" applyBorder="0" applyAlignment="0" applyProtection="0"/>
  </cellStyleXfs>
  <cellXfs count="113">
    <xf numFmtId="0" fontId="0" fillId="0" borderId="0" xfId="0" applyFont="1" applyAlignment="1"/>
    <xf numFmtId="49" fontId="3" fillId="2" borderId="5" xfId="0" applyNumberFormat="1" applyFont="1" applyFill="1" applyBorder="1" applyAlignment="1">
      <alignment vertical="center" wrapText="1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vertical="center"/>
    </xf>
    <xf numFmtId="0" fontId="5" fillId="6" borderId="13" xfId="0" applyFont="1" applyFill="1" applyBorder="1" applyAlignment="1">
      <alignment vertical="center"/>
    </xf>
    <xf numFmtId="165" fontId="1" fillId="2" borderId="13" xfId="0" applyNumberFormat="1" applyFont="1" applyFill="1" applyBorder="1" applyAlignment="1">
      <alignment vertical="center"/>
    </xf>
    <xf numFmtId="165" fontId="12" fillId="2" borderId="13" xfId="0" applyNumberFormat="1" applyFont="1" applyFill="1" applyBorder="1" applyAlignment="1">
      <alignment vertical="center"/>
    </xf>
    <xf numFmtId="49" fontId="0" fillId="2" borderId="13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49" fontId="8" fillId="2" borderId="18" xfId="0" applyNumberFormat="1" applyFont="1" applyFill="1" applyBorder="1" applyAlignment="1">
      <alignment vertical="center"/>
    </xf>
    <xf numFmtId="49" fontId="8" fillId="7" borderId="20" xfId="0" applyNumberFormat="1" applyFont="1" applyFill="1" applyBorder="1" applyAlignment="1">
      <alignment vertical="center"/>
    </xf>
    <xf numFmtId="166" fontId="8" fillId="7" borderId="21" xfId="0" applyNumberFormat="1" applyFont="1" applyFill="1" applyBorder="1" applyAlignment="1">
      <alignment vertical="center"/>
    </xf>
    <xf numFmtId="9" fontId="8" fillId="7" borderId="22" xfId="0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49" fontId="10" fillId="2" borderId="13" xfId="0" applyNumberFormat="1" applyFont="1" applyFill="1" applyBorder="1" applyAlignment="1">
      <alignment vertical="center"/>
    </xf>
    <xf numFmtId="0" fontId="8" fillId="6" borderId="13" xfId="0" applyFont="1" applyFill="1" applyBorder="1" applyAlignment="1">
      <alignment vertical="center"/>
    </xf>
    <xf numFmtId="49" fontId="8" fillId="7" borderId="26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0" fillId="6" borderId="13" xfId="0" applyFont="1" applyFill="1" applyBorder="1" applyAlignment="1">
      <alignment vertical="center"/>
    </xf>
    <xf numFmtId="9" fontId="10" fillId="2" borderId="19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8" fillId="7" borderId="16" xfId="0" applyNumberFormat="1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vertical="center"/>
    </xf>
    <xf numFmtId="49" fontId="13" fillId="8" borderId="24" xfId="0" applyNumberFormat="1" applyFont="1" applyFill="1" applyBorder="1" applyAlignment="1">
      <alignment vertical="center"/>
    </xf>
    <xf numFmtId="0" fontId="5" fillId="8" borderId="24" xfId="0" applyFont="1" applyFill="1" applyBorder="1" applyAlignment="1">
      <alignment vertical="center"/>
    </xf>
    <xf numFmtId="0" fontId="5" fillId="8" borderId="25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3" fontId="3" fillId="2" borderId="28" xfId="0" applyNumberFormat="1" applyFont="1" applyFill="1" applyBorder="1" applyAlignment="1">
      <alignment vertical="center"/>
    </xf>
    <xf numFmtId="41" fontId="8" fillId="7" borderId="27" xfId="2" applyFont="1" applyFill="1" applyBorder="1" applyAlignment="1">
      <alignment vertical="center"/>
    </xf>
    <xf numFmtId="49" fontId="8" fillId="2" borderId="23" xfId="0" applyNumberFormat="1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49" fontId="10" fillId="2" borderId="34" xfId="0" applyNumberFormat="1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49" fontId="10" fillId="2" borderId="36" xfId="0" applyNumberFormat="1" applyFont="1" applyFill="1" applyBorder="1" applyAlignment="1">
      <alignment vertical="center"/>
    </xf>
    <xf numFmtId="0" fontId="10" fillId="2" borderId="37" xfId="0" applyFont="1" applyFill="1" applyBorder="1" applyAlignment="1">
      <alignment vertical="center"/>
    </xf>
    <xf numFmtId="0" fontId="10" fillId="2" borderId="38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49" fontId="13" fillId="8" borderId="29" xfId="0" applyNumberFormat="1" applyFont="1" applyFill="1" applyBorder="1" applyAlignment="1">
      <alignment horizontal="center" vertical="center"/>
    </xf>
    <xf numFmtId="49" fontId="13" fillId="8" borderId="30" xfId="0" applyNumberFormat="1" applyFont="1" applyFill="1" applyBorder="1" applyAlignment="1">
      <alignment horizontal="center" vertical="center"/>
    </xf>
    <xf numFmtId="49" fontId="13" fillId="8" borderId="31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6" fillId="3" borderId="5" xfId="0" applyNumberFormat="1" applyFont="1" applyFill="1" applyBorder="1" applyAlignment="1">
      <alignment vertical="center" wrapText="1"/>
    </xf>
    <xf numFmtId="3" fontId="18" fillId="0" borderId="39" xfId="0" applyNumberFormat="1" applyFont="1" applyBorder="1" applyAlignment="1">
      <alignment horizontal="right"/>
    </xf>
    <xf numFmtId="0" fontId="3" fillId="2" borderId="7" xfId="0" applyFont="1" applyFill="1" applyBorder="1"/>
    <xf numFmtId="49" fontId="4" fillId="3" borderId="32" xfId="0" applyNumberFormat="1" applyFont="1" applyFill="1" applyBorder="1" applyAlignment="1">
      <alignment horizontal="left" wrapText="1"/>
    </xf>
    <xf numFmtId="49" fontId="4" fillId="3" borderId="33" xfId="0" applyNumberFormat="1" applyFont="1" applyFill="1" applyBorder="1" applyAlignment="1">
      <alignment horizontal="left" wrapText="1"/>
    </xf>
    <xf numFmtId="0" fontId="0" fillId="0" borderId="0" xfId="0" applyNumberFormat="1"/>
    <xf numFmtId="0" fontId="0" fillId="0" borderId="0" xfId="0"/>
    <xf numFmtId="49" fontId="3" fillId="2" borderId="32" xfId="0" applyNumberFormat="1" applyFont="1" applyFill="1" applyBorder="1" applyAlignment="1">
      <alignment vertical="center" wrapText="1"/>
    </xf>
    <xf numFmtId="49" fontId="3" fillId="2" borderId="33" xfId="0" applyNumberFormat="1" applyFont="1" applyFill="1" applyBorder="1" applyAlignment="1">
      <alignment vertical="center" wrapText="1"/>
    </xf>
    <xf numFmtId="49" fontId="3" fillId="2" borderId="32" xfId="0" applyNumberFormat="1" applyFont="1" applyFill="1" applyBorder="1" applyAlignment="1">
      <alignment vertical="center"/>
    </xf>
    <xf numFmtId="49" fontId="3" fillId="2" borderId="33" xfId="0" applyNumberFormat="1" applyFont="1" applyFill="1" applyBorder="1" applyAlignment="1">
      <alignment vertical="center"/>
    </xf>
    <xf numFmtId="3" fontId="18" fillId="0" borderId="39" xfId="0" applyNumberFormat="1" applyFont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2" borderId="10" xfId="0" applyFont="1" applyFill="1" applyBorder="1" applyAlignment="1"/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2" xfId="0" applyFont="1" applyFill="1" applyBorder="1" applyAlignment="1">
      <alignment horizontal="right"/>
    </xf>
    <xf numFmtId="0" fontId="0" fillId="2" borderId="4" xfId="0" applyFont="1" applyFill="1" applyBorder="1" applyAlignment="1"/>
    <xf numFmtId="49" fontId="16" fillId="5" borderId="40" xfId="0" applyNumberFormat="1" applyFont="1" applyFill="1" applyBorder="1" applyAlignment="1">
      <alignment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6" fillId="3" borderId="40" xfId="0" applyNumberFormat="1" applyFont="1" applyFill="1" applyBorder="1" applyAlignment="1">
      <alignment horizontal="center" vertical="center"/>
    </xf>
    <xf numFmtId="49" fontId="16" fillId="3" borderId="40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0" fontId="3" fillId="0" borderId="40" xfId="0" applyFont="1" applyFill="1" applyBorder="1" applyAlignment="1">
      <alignment vertical="center"/>
    </xf>
    <xf numFmtId="0" fontId="3" fillId="0" borderId="40" xfId="0" applyFont="1" applyFill="1" applyBorder="1" applyAlignment="1">
      <alignment horizontal="center" vertical="center"/>
    </xf>
    <xf numFmtId="3" fontId="3" fillId="0" borderId="40" xfId="0" applyNumberFormat="1" applyFont="1" applyFill="1" applyBorder="1" applyAlignment="1">
      <alignment vertical="center"/>
    </xf>
    <xf numFmtId="3" fontId="3" fillId="0" borderId="40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19" fillId="3" borderId="40" xfId="0" applyNumberFormat="1" applyFont="1" applyFill="1" applyBorder="1" applyAlignment="1">
      <alignment vertical="center"/>
    </xf>
    <xf numFmtId="0" fontId="19" fillId="3" borderId="40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0" fontId="20" fillId="0" borderId="40" xfId="0" applyFont="1" applyFill="1" applyBorder="1" applyAlignment="1">
      <alignment vertical="center"/>
    </xf>
    <xf numFmtId="0" fontId="2" fillId="2" borderId="42" xfId="0" applyFont="1" applyFill="1" applyBorder="1" applyAlignment="1"/>
    <xf numFmtId="3" fontId="2" fillId="2" borderId="42" xfId="0" applyNumberFormat="1" applyFont="1" applyFill="1" applyBorder="1" applyAlignment="1"/>
    <xf numFmtId="0" fontId="0" fillId="0" borderId="13" xfId="0" applyNumberFormat="1" applyFont="1" applyBorder="1" applyAlignment="1"/>
    <xf numFmtId="49" fontId="1" fillId="5" borderId="43" xfId="0" applyNumberFormat="1" applyFont="1" applyFill="1" applyBorder="1" applyAlignment="1">
      <alignment vertical="center"/>
    </xf>
    <xf numFmtId="0" fontId="1" fillId="5" borderId="44" xfId="0" applyFont="1" applyFill="1" applyBorder="1" applyAlignment="1">
      <alignment vertical="center"/>
    </xf>
    <xf numFmtId="165" fontId="1" fillId="5" borderId="45" xfId="0" applyNumberFormat="1" applyFont="1" applyFill="1" applyBorder="1" applyAlignment="1">
      <alignment vertical="center"/>
    </xf>
    <xf numFmtId="49" fontId="1" fillId="3" borderId="46" xfId="0" applyNumberFormat="1" applyFont="1" applyFill="1" applyBorder="1" applyAlignment="1">
      <alignment vertical="center"/>
    </xf>
    <xf numFmtId="0" fontId="1" fillId="3" borderId="40" xfId="0" applyFont="1" applyFill="1" applyBorder="1" applyAlignment="1">
      <alignment vertical="center"/>
    </xf>
    <xf numFmtId="165" fontId="1" fillId="3" borderId="47" xfId="0" applyNumberFormat="1" applyFont="1" applyFill="1" applyBorder="1" applyAlignment="1">
      <alignment vertical="center"/>
    </xf>
    <xf numFmtId="49" fontId="1" fillId="5" borderId="46" xfId="0" applyNumberFormat="1" applyFont="1" applyFill="1" applyBorder="1" applyAlignment="1">
      <alignment vertical="center"/>
    </xf>
    <xf numFmtId="0" fontId="1" fillId="5" borderId="40" xfId="0" applyFont="1" applyFill="1" applyBorder="1" applyAlignment="1">
      <alignment vertical="center"/>
    </xf>
    <xf numFmtId="165" fontId="1" fillId="5" borderId="47" xfId="0" applyNumberFormat="1" applyFont="1" applyFill="1" applyBorder="1" applyAlignment="1">
      <alignment vertical="center"/>
    </xf>
    <xf numFmtId="49" fontId="1" fillId="5" borderId="48" xfId="0" applyNumberFormat="1" applyFont="1" applyFill="1" applyBorder="1" applyAlignment="1">
      <alignment vertical="center"/>
    </xf>
    <xf numFmtId="0" fontId="5" fillId="5" borderId="49" xfId="0" applyFont="1" applyFill="1" applyBorder="1" applyAlignment="1">
      <alignment vertical="center"/>
    </xf>
    <xf numFmtId="165" fontId="1" fillId="9" borderId="50" xfId="0" applyNumberFormat="1" applyFont="1" applyFill="1" applyBorder="1" applyAlignment="1">
      <alignment vertical="center"/>
    </xf>
    <xf numFmtId="49" fontId="8" fillId="7" borderId="14" xfId="0" applyNumberFormat="1" applyFont="1" applyFill="1" applyBorder="1" applyAlignment="1">
      <alignment horizontal="center" vertical="center" wrapText="1"/>
    </xf>
  </cellXfs>
  <cellStyles count="3">
    <cellStyle name="Millares [0]" xfId="2" builtinId="6"/>
    <cellStyle name="Millares 8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294216</xdr:colOff>
      <xdr:row>0</xdr:row>
      <xdr:rowOff>0</xdr:rowOff>
    </xdr:from>
    <xdr:to>
      <xdr:col>6</xdr:col>
      <xdr:colOff>1206500</xdr:colOff>
      <xdr:row>6</xdr:row>
      <xdr:rowOff>186032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216" y="110067"/>
          <a:ext cx="6436784" cy="1329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5"/>
  <sheetViews>
    <sheetView showGridLines="0" tabSelected="1" topLeftCell="B1" zoomScale="120" zoomScaleNormal="120" workbookViewId="0">
      <selection activeCell="C20" sqref="C20:C21"/>
    </sheetView>
  </sheetViews>
  <sheetFormatPr baseColWidth="10" defaultColWidth="10.85546875" defaultRowHeight="11.25" customHeight="1" x14ac:dyDescent="0.25"/>
  <cols>
    <col min="1" max="1" width="4.42578125" style="21" customWidth="1"/>
    <col min="2" max="2" width="26.85546875" style="21" customWidth="1"/>
    <col min="3" max="3" width="12.28515625" style="21" customWidth="1"/>
    <col min="4" max="4" width="8.42578125" style="21" customWidth="1"/>
    <col min="5" max="5" width="17.7109375" style="21" customWidth="1"/>
    <col min="6" max="6" width="13" style="21" customWidth="1"/>
    <col min="7" max="7" width="18.42578125" style="21" customWidth="1"/>
    <col min="8" max="255" width="10.85546875" style="21" customWidth="1"/>
    <col min="256" max="16384" width="10.85546875" style="22"/>
  </cols>
  <sheetData>
    <row r="1" spans="1:255" ht="15" customHeight="1" x14ac:dyDescent="0.25">
      <c r="A1" s="20"/>
      <c r="B1" s="20"/>
      <c r="C1" s="20"/>
      <c r="D1" s="20"/>
      <c r="E1" s="20"/>
      <c r="F1" s="20"/>
      <c r="G1" s="20"/>
    </row>
    <row r="2" spans="1:255" ht="15" customHeight="1" x14ac:dyDescent="0.25">
      <c r="A2" s="20"/>
      <c r="B2" s="20"/>
      <c r="C2" s="20"/>
      <c r="D2" s="20"/>
      <c r="E2" s="20"/>
      <c r="F2" s="20"/>
      <c r="G2" s="20"/>
    </row>
    <row r="3" spans="1:255" ht="15" customHeight="1" x14ac:dyDescent="0.25">
      <c r="A3" s="20"/>
      <c r="B3" s="20"/>
      <c r="C3" s="20"/>
      <c r="D3" s="20"/>
      <c r="E3" s="20"/>
      <c r="F3" s="20"/>
      <c r="G3" s="20"/>
    </row>
    <row r="4" spans="1:255" ht="15" customHeight="1" x14ac:dyDescent="0.25">
      <c r="A4" s="20"/>
      <c r="B4" s="20"/>
      <c r="C4" s="20"/>
      <c r="D4" s="20"/>
      <c r="E4" s="20"/>
      <c r="F4" s="20"/>
      <c r="G4" s="20"/>
    </row>
    <row r="5" spans="1:255" ht="15" customHeight="1" x14ac:dyDescent="0.25">
      <c r="A5" s="20"/>
      <c r="B5" s="20"/>
      <c r="C5" s="20"/>
      <c r="D5" s="20"/>
      <c r="E5" s="20"/>
      <c r="F5" s="20"/>
      <c r="G5" s="20"/>
    </row>
    <row r="6" spans="1:255" ht="15" customHeight="1" x14ac:dyDescent="0.25">
      <c r="A6" s="20"/>
      <c r="B6" s="20"/>
      <c r="C6" s="20"/>
      <c r="D6" s="20"/>
      <c r="E6" s="20"/>
      <c r="F6" s="20"/>
      <c r="G6" s="20"/>
    </row>
    <row r="7" spans="1:255" ht="15" customHeight="1" x14ac:dyDescent="0.25">
      <c r="A7" s="20"/>
      <c r="B7" s="23"/>
      <c r="C7" s="24"/>
      <c r="D7" s="20"/>
      <c r="E7" s="24"/>
      <c r="F7" s="24"/>
      <c r="G7" s="24"/>
    </row>
    <row r="8" spans="1:255" s="57" customFormat="1" ht="27.75" customHeight="1" x14ac:dyDescent="0.25">
      <c r="A8" s="50"/>
      <c r="B8" s="51" t="s">
        <v>0</v>
      </c>
      <c r="C8" s="52" t="s">
        <v>131</v>
      </c>
      <c r="D8" s="53"/>
      <c r="E8" s="54" t="s">
        <v>114</v>
      </c>
      <c r="F8" s="55"/>
      <c r="G8" s="52">
        <v>6500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</row>
    <row r="9" spans="1:255" s="57" customFormat="1" ht="25.5" customHeight="1" x14ac:dyDescent="0.25">
      <c r="A9" s="50"/>
      <c r="B9" s="1" t="s">
        <v>1</v>
      </c>
      <c r="C9" s="52" t="s">
        <v>107</v>
      </c>
      <c r="D9" s="53"/>
      <c r="E9" s="58" t="s">
        <v>2</v>
      </c>
      <c r="F9" s="59"/>
      <c r="G9" s="52" t="s">
        <v>116</v>
      </c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</row>
    <row r="10" spans="1:255" s="57" customFormat="1" ht="18" customHeight="1" x14ac:dyDescent="0.25">
      <c r="A10" s="50"/>
      <c r="B10" s="1" t="s">
        <v>3</v>
      </c>
      <c r="C10" s="52" t="s">
        <v>4</v>
      </c>
      <c r="D10" s="53"/>
      <c r="E10" s="58" t="s">
        <v>95</v>
      </c>
      <c r="F10" s="59"/>
      <c r="G10" s="52">
        <v>2000</v>
      </c>
      <c r="H10" s="56" t="s">
        <v>105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</row>
    <row r="11" spans="1:255" s="57" customFormat="1" ht="11.25" customHeight="1" x14ac:dyDescent="0.25">
      <c r="A11" s="50"/>
      <c r="B11" s="1" t="s">
        <v>5</v>
      </c>
      <c r="C11" s="52" t="s">
        <v>6</v>
      </c>
      <c r="D11" s="53"/>
      <c r="E11" s="45" t="s">
        <v>7</v>
      </c>
      <c r="F11" s="46"/>
      <c r="G11" s="52">
        <f>(G8*G10)</f>
        <v>13000000</v>
      </c>
      <c r="H11" s="56" t="s">
        <v>105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</row>
    <row r="12" spans="1:255" s="57" customFormat="1" ht="15" customHeight="1" x14ac:dyDescent="0.25">
      <c r="A12" s="50"/>
      <c r="B12" s="1" t="s">
        <v>8</v>
      </c>
      <c r="C12" s="52" t="s">
        <v>55</v>
      </c>
      <c r="D12" s="53"/>
      <c r="E12" s="58" t="s">
        <v>9</v>
      </c>
      <c r="F12" s="59"/>
      <c r="G12" s="52" t="s">
        <v>104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</row>
    <row r="13" spans="1:255" s="57" customFormat="1" ht="15" x14ac:dyDescent="0.25">
      <c r="A13" s="50"/>
      <c r="B13" s="1" t="s">
        <v>10</v>
      </c>
      <c r="C13" s="52" t="s">
        <v>117</v>
      </c>
      <c r="D13" s="53"/>
      <c r="E13" s="58" t="s">
        <v>56</v>
      </c>
      <c r="F13" s="59"/>
      <c r="G13" s="52" t="s">
        <v>116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</row>
    <row r="14" spans="1:255" s="57" customFormat="1" ht="25.5" customHeight="1" x14ac:dyDescent="0.25">
      <c r="A14" s="50"/>
      <c r="B14" s="1" t="s">
        <v>11</v>
      </c>
      <c r="C14" s="52" t="s">
        <v>118</v>
      </c>
      <c r="D14" s="53"/>
      <c r="E14" s="60" t="s">
        <v>12</v>
      </c>
      <c r="F14" s="61"/>
      <c r="G14" s="62" t="s">
        <v>101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</row>
    <row r="15" spans="1:255" customFormat="1" ht="12" customHeight="1" x14ac:dyDescent="0.25">
      <c r="A15" s="63"/>
      <c r="B15" s="64"/>
      <c r="C15" s="65"/>
      <c r="D15" s="66"/>
      <c r="E15" s="67"/>
      <c r="F15" s="67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</row>
    <row r="16" spans="1:255" customFormat="1" ht="12" customHeight="1" x14ac:dyDescent="0.25">
      <c r="A16" s="70"/>
      <c r="B16" s="71" t="s">
        <v>115</v>
      </c>
      <c r="C16" s="72"/>
      <c r="D16" s="72"/>
      <c r="E16" s="72"/>
      <c r="F16" s="72"/>
      <c r="G16" s="72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</row>
    <row r="17" spans="1:255" customFormat="1" ht="12" customHeight="1" x14ac:dyDescent="0.25">
      <c r="A17" s="63"/>
      <c r="B17" s="73"/>
      <c r="C17" s="74"/>
      <c r="D17" s="74"/>
      <c r="E17" s="74"/>
      <c r="F17" s="75"/>
      <c r="G17" s="76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</row>
    <row r="18" spans="1:255" customFormat="1" ht="12" customHeight="1" x14ac:dyDescent="0.25">
      <c r="A18" s="77"/>
      <c r="B18" s="78" t="s">
        <v>13</v>
      </c>
      <c r="C18" s="79"/>
      <c r="D18" s="80"/>
      <c r="E18" s="80"/>
      <c r="F18" s="81"/>
      <c r="G18" s="82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  <c r="IU18" s="69"/>
    </row>
    <row r="19" spans="1:255" customFormat="1" ht="24" customHeight="1" x14ac:dyDescent="0.25">
      <c r="A19" s="77"/>
      <c r="B19" s="83" t="s">
        <v>14</v>
      </c>
      <c r="C19" s="84" t="s">
        <v>15</v>
      </c>
      <c r="D19" s="84" t="s">
        <v>16</v>
      </c>
      <c r="E19" s="83" t="s">
        <v>17</v>
      </c>
      <c r="F19" s="84" t="s">
        <v>18</v>
      </c>
      <c r="G19" s="83" t="s">
        <v>19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  <c r="IU19" s="69"/>
    </row>
    <row r="20" spans="1:255" s="91" customFormat="1" ht="12" customHeight="1" x14ac:dyDescent="0.25">
      <c r="A20" s="85"/>
      <c r="B20" s="86" t="s">
        <v>57</v>
      </c>
      <c r="C20" s="87" t="s">
        <v>20</v>
      </c>
      <c r="D20" s="87">
        <v>1</v>
      </c>
      <c r="E20" s="87" t="s">
        <v>58</v>
      </c>
      <c r="F20" s="88">
        <v>25000</v>
      </c>
      <c r="G20" s="89">
        <f>D20*F20</f>
        <v>25000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spans="1:255" s="91" customFormat="1" ht="12" customHeight="1" x14ac:dyDescent="0.25">
      <c r="A21" s="85"/>
      <c r="B21" s="86" t="s">
        <v>59</v>
      </c>
      <c r="C21" s="87" t="s">
        <v>20</v>
      </c>
      <c r="D21" s="87">
        <v>0.5</v>
      </c>
      <c r="E21" s="87" t="s">
        <v>58</v>
      </c>
      <c r="F21" s="88">
        <v>25000</v>
      </c>
      <c r="G21" s="89">
        <f t="shared" ref="G21:G34" si="0">D21*F21</f>
        <v>12500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</row>
    <row r="22" spans="1:255" s="91" customFormat="1" ht="12" customHeight="1" x14ac:dyDescent="0.25">
      <c r="A22" s="85"/>
      <c r="B22" s="86" t="s">
        <v>60</v>
      </c>
      <c r="C22" s="87" t="s">
        <v>20</v>
      </c>
      <c r="D22" s="87">
        <v>365</v>
      </c>
      <c r="E22" s="87" t="s">
        <v>58</v>
      </c>
      <c r="F22" s="88">
        <v>5000</v>
      </c>
      <c r="G22" s="89">
        <f t="shared" si="0"/>
        <v>1825000</v>
      </c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</row>
    <row r="23" spans="1:255" s="91" customFormat="1" ht="12" customHeight="1" x14ac:dyDescent="0.25">
      <c r="A23" s="85"/>
      <c r="B23" s="86" t="s">
        <v>61</v>
      </c>
      <c r="C23" s="87" t="s">
        <v>20</v>
      </c>
      <c r="D23" s="87">
        <v>1</v>
      </c>
      <c r="E23" s="87" t="s">
        <v>62</v>
      </c>
      <c r="F23" s="88">
        <v>25000</v>
      </c>
      <c r="G23" s="89">
        <f>D23*F23</f>
        <v>25000</v>
      </c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</row>
    <row r="24" spans="1:255" s="91" customFormat="1" ht="12" customHeight="1" x14ac:dyDescent="0.25">
      <c r="A24" s="85"/>
      <c r="B24" s="86" t="s">
        <v>63</v>
      </c>
      <c r="C24" s="87" t="s">
        <v>20</v>
      </c>
      <c r="D24" s="87">
        <v>1</v>
      </c>
      <c r="E24" s="87" t="s">
        <v>62</v>
      </c>
      <c r="F24" s="88">
        <v>25000</v>
      </c>
      <c r="G24" s="89">
        <f t="shared" si="0"/>
        <v>25000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  <c r="FY24" s="90"/>
      <c r="FZ24" s="90"/>
      <c r="GA24" s="90"/>
      <c r="GB24" s="90"/>
      <c r="GC24" s="90"/>
      <c r="GD24" s="90"/>
      <c r="GE24" s="90"/>
      <c r="GF24" s="90"/>
      <c r="GG24" s="90"/>
      <c r="GH24" s="90"/>
      <c r="GI24" s="90"/>
      <c r="GJ24" s="90"/>
      <c r="GK24" s="90"/>
      <c r="GL24" s="90"/>
      <c r="GM24" s="90"/>
      <c r="GN24" s="90"/>
      <c r="GO24" s="90"/>
      <c r="GP24" s="90"/>
      <c r="GQ24" s="90"/>
      <c r="GR24" s="90"/>
      <c r="GS24" s="90"/>
      <c r="GT24" s="90"/>
      <c r="GU24" s="90"/>
      <c r="GV24" s="90"/>
      <c r="GW24" s="90"/>
      <c r="GX24" s="90"/>
      <c r="GY24" s="90"/>
      <c r="GZ24" s="90"/>
      <c r="HA24" s="90"/>
      <c r="HB24" s="90"/>
      <c r="HC24" s="90"/>
      <c r="HD24" s="90"/>
      <c r="HE24" s="90"/>
      <c r="HF24" s="90"/>
      <c r="HG24" s="90"/>
      <c r="HH24" s="90"/>
      <c r="HI24" s="90"/>
      <c r="HJ24" s="90"/>
      <c r="HK24" s="90"/>
      <c r="HL24" s="90"/>
      <c r="HM24" s="90"/>
      <c r="HN24" s="90"/>
      <c r="HO24" s="90"/>
      <c r="HP24" s="90"/>
      <c r="HQ24" s="90"/>
      <c r="HR24" s="90"/>
      <c r="HS24" s="90"/>
      <c r="HT24" s="90"/>
      <c r="HU24" s="90"/>
      <c r="HV24" s="90"/>
      <c r="HW24" s="90"/>
      <c r="HX24" s="90"/>
      <c r="HY24" s="90"/>
      <c r="HZ24" s="90"/>
      <c r="IA24" s="90"/>
      <c r="IB24" s="90"/>
      <c r="IC24" s="90"/>
      <c r="ID24" s="90"/>
      <c r="IE24" s="90"/>
      <c r="IF24" s="90"/>
      <c r="IG24" s="90"/>
      <c r="IH24" s="90"/>
      <c r="II24" s="90"/>
      <c r="IJ24" s="90"/>
      <c r="IK24" s="90"/>
      <c r="IL24" s="90"/>
      <c r="IM24" s="90"/>
      <c r="IN24" s="90"/>
      <c r="IO24" s="90"/>
      <c r="IP24" s="90"/>
      <c r="IQ24" s="90"/>
      <c r="IR24" s="90"/>
      <c r="IS24" s="90"/>
      <c r="IT24" s="90"/>
      <c r="IU24" s="90"/>
    </row>
    <row r="25" spans="1:255" s="91" customFormat="1" ht="12" customHeight="1" x14ac:dyDescent="0.25">
      <c r="A25" s="85"/>
      <c r="B25" s="86" t="s">
        <v>98</v>
      </c>
      <c r="C25" s="87" t="s">
        <v>20</v>
      </c>
      <c r="D25" s="87">
        <v>1</v>
      </c>
      <c r="E25" s="87" t="s">
        <v>64</v>
      </c>
      <c r="F25" s="88">
        <v>25000</v>
      </c>
      <c r="G25" s="89">
        <f t="shared" si="0"/>
        <v>25000</v>
      </c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90"/>
      <c r="DY25" s="90"/>
      <c r="DZ25" s="90"/>
      <c r="EA25" s="90"/>
      <c r="EB25" s="90"/>
      <c r="EC25" s="90"/>
      <c r="ED25" s="90"/>
      <c r="EE25" s="90"/>
      <c r="EF25" s="90"/>
      <c r="EG25" s="90"/>
      <c r="EH25" s="90"/>
      <c r="EI25" s="90"/>
      <c r="EJ25" s="90"/>
      <c r="EK25" s="90"/>
      <c r="EL25" s="90"/>
      <c r="EM25" s="90"/>
      <c r="EN25" s="90"/>
      <c r="EO25" s="90"/>
      <c r="EP25" s="90"/>
      <c r="EQ25" s="90"/>
      <c r="ER25" s="90"/>
      <c r="ES25" s="90"/>
      <c r="ET25" s="90"/>
      <c r="EU25" s="90"/>
      <c r="EV25" s="90"/>
      <c r="EW25" s="90"/>
      <c r="EX25" s="90"/>
      <c r="EY25" s="90"/>
      <c r="EZ25" s="90"/>
      <c r="FA25" s="90"/>
      <c r="FB25" s="90"/>
      <c r="FC25" s="90"/>
      <c r="FD25" s="90"/>
      <c r="FE25" s="90"/>
      <c r="FF25" s="90"/>
      <c r="FG25" s="90"/>
      <c r="FH25" s="90"/>
      <c r="FI25" s="90"/>
      <c r="FJ25" s="90"/>
      <c r="FK25" s="90"/>
      <c r="FL25" s="90"/>
      <c r="FM25" s="90"/>
      <c r="FN25" s="90"/>
      <c r="FO25" s="90"/>
      <c r="FP25" s="90"/>
      <c r="FQ25" s="90"/>
      <c r="FR25" s="90"/>
      <c r="FS25" s="90"/>
      <c r="FT25" s="90"/>
      <c r="FU25" s="90"/>
      <c r="FV25" s="90"/>
      <c r="FW25" s="90"/>
      <c r="FX25" s="90"/>
      <c r="FY25" s="90"/>
      <c r="FZ25" s="90"/>
      <c r="GA25" s="90"/>
      <c r="GB25" s="90"/>
      <c r="GC25" s="90"/>
      <c r="GD25" s="90"/>
      <c r="GE25" s="90"/>
      <c r="GF25" s="90"/>
      <c r="GG25" s="90"/>
      <c r="GH25" s="90"/>
      <c r="GI25" s="90"/>
      <c r="GJ25" s="90"/>
      <c r="GK25" s="90"/>
      <c r="GL25" s="90"/>
      <c r="GM25" s="90"/>
      <c r="GN25" s="90"/>
      <c r="GO25" s="90"/>
      <c r="GP25" s="90"/>
      <c r="GQ25" s="90"/>
      <c r="GR25" s="90"/>
      <c r="GS25" s="90"/>
      <c r="GT25" s="90"/>
      <c r="GU25" s="90"/>
      <c r="GV25" s="90"/>
      <c r="GW25" s="90"/>
      <c r="GX25" s="90"/>
      <c r="GY25" s="90"/>
      <c r="GZ25" s="90"/>
      <c r="HA25" s="90"/>
      <c r="HB25" s="90"/>
      <c r="HC25" s="90"/>
      <c r="HD25" s="90"/>
      <c r="HE25" s="90"/>
      <c r="HF25" s="90"/>
      <c r="HG25" s="90"/>
      <c r="HH25" s="90"/>
      <c r="HI25" s="90"/>
      <c r="HJ25" s="90"/>
      <c r="HK25" s="90"/>
      <c r="HL25" s="90"/>
      <c r="HM25" s="90"/>
      <c r="HN25" s="90"/>
      <c r="HO25" s="90"/>
      <c r="HP25" s="90"/>
      <c r="HQ25" s="90"/>
      <c r="HR25" s="90"/>
      <c r="HS25" s="90"/>
      <c r="HT25" s="90"/>
      <c r="HU25" s="90"/>
      <c r="HV25" s="90"/>
      <c r="HW25" s="90"/>
      <c r="HX25" s="90"/>
      <c r="HY25" s="90"/>
      <c r="HZ25" s="90"/>
      <c r="IA25" s="90"/>
      <c r="IB25" s="90"/>
      <c r="IC25" s="90"/>
      <c r="ID25" s="90"/>
      <c r="IE25" s="90"/>
      <c r="IF25" s="90"/>
      <c r="IG25" s="90"/>
      <c r="IH25" s="90"/>
      <c r="II25" s="90"/>
      <c r="IJ25" s="90"/>
      <c r="IK25" s="90"/>
      <c r="IL25" s="90"/>
      <c r="IM25" s="90"/>
      <c r="IN25" s="90"/>
      <c r="IO25" s="90"/>
      <c r="IP25" s="90"/>
      <c r="IQ25" s="90"/>
      <c r="IR25" s="90"/>
      <c r="IS25" s="90"/>
      <c r="IT25" s="90"/>
      <c r="IU25" s="90"/>
    </row>
    <row r="26" spans="1:255" s="91" customFormat="1" ht="12" customHeight="1" x14ac:dyDescent="0.25">
      <c r="A26" s="85"/>
      <c r="B26" s="86" t="s">
        <v>65</v>
      </c>
      <c r="C26" s="87" t="s">
        <v>20</v>
      </c>
      <c r="D26" s="87">
        <v>1</v>
      </c>
      <c r="E26" s="87" t="s">
        <v>27</v>
      </c>
      <c r="F26" s="88">
        <v>25000</v>
      </c>
      <c r="G26" s="89">
        <f t="shared" si="0"/>
        <v>25000</v>
      </c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90"/>
      <c r="DY26" s="90"/>
      <c r="DZ26" s="90"/>
      <c r="EA26" s="90"/>
      <c r="EB26" s="90"/>
      <c r="EC26" s="90"/>
      <c r="ED26" s="90"/>
      <c r="EE26" s="90"/>
      <c r="EF26" s="90"/>
      <c r="EG26" s="90"/>
      <c r="EH26" s="90"/>
      <c r="EI26" s="90"/>
      <c r="EJ26" s="90"/>
      <c r="EK26" s="90"/>
      <c r="EL26" s="90"/>
      <c r="EM26" s="90"/>
      <c r="EN26" s="90"/>
      <c r="EO26" s="90"/>
      <c r="EP26" s="90"/>
      <c r="EQ26" s="90"/>
      <c r="ER26" s="90"/>
      <c r="ES26" s="90"/>
      <c r="ET26" s="90"/>
      <c r="EU26" s="90"/>
      <c r="EV26" s="90"/>
      <c r="EW26" s="90"/>
      <c r="EX26" s="90"/>
      <c r="EY26" s="90"/>
      <c r="EZ26" s="90"/>
      <c r="FA26" s="90"/>
      <c r="FB26" s="90"/>
      <c r="FC26" s="90"/>
      <c r="FD26" s="90"/>
      <c r="FE26" s="90"/>
      <c r="FF26" s="90"/>
      <c r="FG26" s="90"/>
      <c r="FH26" s="90"/>
      <c r="FI26" s="90"/>
      <c r="FJ26" s="90"/>
      <c r="FK26" s="90"/>
      <c r="FL26" s="90"/>
      <c r="FM26" s="90"/>
      <c r="FN26" s="90"/>
      <c r="FO26" s="90"/>
      <c r="FP26" s="90"/>
      <c r="FQ26" s="90"/>
      <c r="FR26" s="90"/>
      <c r="FS26" s="90"/>
      <c r="FT26" s="90"/>
      <c r="FU26" s="90"/>
      <c r="FV26" s="90"/>
      <c r="FW26" s="90"/>
      <c r="FX26" s="90"/>
      <c r="FY26" s="90"/>
      <c r="FZ26" s="90"/>
      <c r="GA26" s="90"/>
      <c r="GB26" s="90"/>
      <c r="GC26" s="90"/>
      <c r="GD26" s="90"/>
      <c r="GE26" s="90"/>
      <c r="GF26" s="90"/>
      <c r="GG26" s="90"/>
      <c r="GH26" s="90"/>
      <c r="GI26" s="90"/>
      <c r="GJ26" s="90"/>
      <c r="GK26" s="90"/>
      <c r="GL26" s="90"/>
      <c r="GM26" s="90"/>
      <c r="GN26" s="90"/>
      <c r="GO26" s="90"/>
      <c r="GP26" s="90"/>
      <c r="GQ26" s="90"/>
      <c r="GR26" s="90"/>
      <c r="GS26" s="90"/>
      <c r="GT26" s="90"/>
      <c r="GU26" s="90"/>
      <c r="GV26" s="90"/>
      <c r="GW26" s="90"/>
      <c r="GX26" s="90"/>
      <c r="GY26" s="90"/>
      <c r="GZ26" s="90"/>
      <c r="HA26" s="90"/>
      <c r="HB26" s="90"/>
      <c r="HC26" s="90"/>
      <c r="HD26" s="90"/>
      <c r="HE26" s="90"/>
      <c r="HF26" s="90"/>
      <c r="HG26" s="90"/>
      <c r="HH26" s="90"/>
      <c r="HI26" s="90"/>
      <c r="HJ26" s="90"/>
      <c r="HK26" s="90"/>
      <c r="HL26" s="90"/>
      <c r="HM26" s="90"/>
      <c r="HN26" s="90"/>
      <c r="HO26" s="90"/>
      <c r="HP26" s="90"/>
      <c r="HQ26" s="90"/>
      <c r="HR26" s="90"/>
      <c r="HS26" s="90"/>
      <c r="HT26" s="90"/>
      <c r="HU26" s="90"/>
      <c r="HV26" s="90"/>
      <c r="HW26" s="90"/>
      <c r="HX26" s="90"/>
      <c r="HY26" s="90"/>
      <c r="HZ26" s="90"/>
      <c r="IA26" s="90"/>
      <c r="IB26" s="90"/>
      <c r="IC26" s="90"/>
      <c r="ID26" s="90"/>
      <c r="IE26" s="90"/>
      <c r="IF26" s="90"/>
      <c r="IG26" s="90"/>
      <c r="IH26" s="90"/>
      <c r="II26" s="90"/>
      <c r="IJ26" s="90"/>
      <c r="IK26" s="90"/>
      <c r="IL26" s="90"/>
      <c r="IM26" s="90"/>
      <c r="IN26" s="90"/>
      <c r="IO26" s="90"/>
      <c r="IP26" s="90"/>
      <c r="IQ26" s="90"/>
      <c r="IR26" s="90"/>
      <c r="IS26" s="90"/>
      <c r="IT26" s="90"/>
      <c r="IU26" s="90"/>
    </row>
    <row r="27" spans="1:255" s="91" customFormat="1" ht="12" customHeight="1" x14ac:dyDescent="0.25">
      <c r="A27" s="85"/>
      <c r="B27" s="86" t="s">
        <v>66</v>
      </c>
      <c r="C27" s="87" t="s">
        <v>20</v>
      </c>
      <c r="D27" s="87">
        <v>1</v>
      </c>
      <c r="E27" s="87" t="s">
        <v>27</v>
      </c>
      <c r="F27" s="88">
        <v>25000</v>
      </c>
      <c r="G27" s="89">
        <f t="shared" si="0"/>
        <v>25000</v>
      </c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90"/>
      <c r="DW27" s="90"/>
      <c r="DX27" s="90"/>
      <c r="DY27" s="90"/>
      <c r="DZ27" s="90"/>
      <c r="EA27" s="90"/>
      <c r="EB27" s="90"/>
      <c r="EC27" s="90"/>
      <c r="ED27" s="90"/>
      <c r="EE27" s="90"/>
      <c r="EF27" s="90"/>
      <c r="EG27" s="90"/>
      <c r="EH27" s="90"/>
      <c r="EI27" s="90"/>
      <c r="EJ27" s="90"/>
      <c r="EK27" s="90"/>
      <c r="EL27" s="90"/>
      <c r="EM27" s="90"/>
      <c r="EN27" s="90"/>
      <c r="EO27" s="90"/>
      <c r="EP27" s="90"/>
      <c r="EQ27" s="90"/>
      <c r="ER27" s="90"/>
      <c r="ES27" s="90"/>
      <c r="ET27" s="90"/>
      <c r="EU27" s="90"/>
      <c r="EV27" s="90"/>
      <c r="EW27" s="90"/>
      <c r="EX27" s="90"/>
      <c r="EY27" s="90"/>
      <c r="EZ27" s="90"/>
      <c r="FA27" s="90"/>
      <c r="FB27" s="90"/>
      <c r="FC27" s="90"/>
      <c r="FD27" s="90"/>
      <c r="FE27" s="90"/>
      <c r="FF27" s="90"/>
      <c r="FG27" s="90"/>
      <c r="FH27" s="90"/>
      <c r="FI27" s="90"/>
      <c r="FJ27" s="90"/>
      <c r="FK27" s="90"/>
      <c r="FL27" s="90"/>
      <c r="FM27" s="90"/>
      <c r="FN27" s="90"/>
      <c r="FO27" s="90"/>
      <c r="FP27" s="90"/>
      <c r="FQ27" s="90"/>
      <c r="FR27" s="90"/>
      <c r="FS27" s="90"/>
      <c r="FT27" s="90"/>
      <c r="FU27" s="90"/>
      <c r="FV27" s="90"/>
      <c r="FW27" s="90"/>
      <c r="FX27" s="90"/>
      <c r="FY27" s="90"/>
      <c r="FZ27" s="90"/>
      <c r="GA27" s="90"/>
      <c r="GB27" s="90"/>
      <c r="GC27" s="90"/>
      <c r="GD27" s="90"/>
      <c r="GE27" s="90"/>
      <c r="GF27" s="90"/>
      <c r="GG27" s="90"/>
      <c r="GH27" s="90"/>
      <c r="GI27" s="90"/>
      <c r="GJ27" s="90"/>
      <c r="GK27" s="90"/>
      <c r="GL27" s="90"/>
      <c r="GM27" s="90"/>
      <c r="GN27" s="90"/>
      <c r="GO27" s="90"/>
      <c r="GP27" s="90"/>
      <c r="GQ27" s="90"/>
      <c r="GR27" s="90"/>
      <c r="GS27" s="90"/>
      <c r="GT27" s="90"/>
      <c r="GU27" s="90"/>
      <c r="GV27" s="90"/>
      <c r="GW27" s="90"/>
      <c r="GX27" s="90"/>
      <c r="GY27" s="90"/>
      <c r="GZ27" s="90"/>
      <c r="HA27" s="90"/>
      <c r="HB27" s="90"/>
      <c r="HC27" s="90"/>
      <c r="HD27" s="90"/>
      <c r="HE27" s="90"/>
      <c r="HF27" s="90"/>
      <c r="HG27" s="90"/>
      <c r="HH27" s="90"/>
      <c r="HI27" s="90"/>
      <c r="HJ27" s="90"/>
      <c r="HK27" s="90"/>
      <c r="HL27" s="90"/>
      <c r="HM27" s="90"/>
      <c r="HN27" s="90"/>
      <c r="HO27" s="90"/>
      <c r="HP27" s="90"/>
      <c r="HQ27" s="90"/>
      <c r="HR27" s="90"/>
      <c r="HS27" s="90"/>
      <c r="HT27" s="90"/>
      <c r="HU27" s="90"/>
      <c r="HV27" s="90"/>
      <c r="HW27" s="90"/>
      <c r="HX27" s="90"/>
      <c r="HY27" s="90"/>
      <c r="HZ27" s="90"/>
      <c r="IA27" s="90"/>
      <c r="IB27" s="90"/>
      <c r="IC27" s="90"/>
      <c r="ID27" s="90"/>
      <c r="IE27" s="90"/>
      <c r="IF27" s="90"/>
      <c r="IG27" s="90"/>
      <c r="IH27" s="90"/>
      <c r="II27" s="90"/>
      <c r="IJ27" s="90"/>
      <c r="IK27" s="90"/>
      <c r="IL27" s="90"/>
      <c r="IM27" s="90"/>
      <c r="IN27" s="90"/>
      <c r="IO27" s="90"/>
      <c r="IP27" s="90"/>
      <c r="IQ27" s="90"/>
      <c r="IR27" s="90"/>
      <c r="IS27" s="90"/>
      <c r="IT27" s="90"/>
      <c r="IU27" s="90"/>
    </row>
    <row r="28" spans="1:255" s="91" customFormat="1" ht="12" customHeight="1" x14ac:dyDescent="0.25">
      <c r="A28" s="85"/>
      <c r="B28" s="86" t="s">
        <v>67</v>
      </c>
      <c r="C28" s="87" t="s">
        <v>20</v>
      </c>
      <c r="D28" s="87">
        <v>12</v>
      </c>
      <c r="E28" s="87" t="s">
        <v>68</v>
      </c>
      <c r="F28" s="88">
        <v>25000</v>
      </c>
      <c r="G28" s="89">
        <f t="shared" si="0"/>
        <v>300000</v>
      </c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0"/>
      <c r="FF28" s="90"/>
      <c r="FG28" s="90"/>
      <c r="FH28" s="90"/>
      <c r="FI28" s="90"/>
      <c r="FJ28" s="90"/>
      <c r="FK28" s="90"/>
      <c r="FL28" s="90"/>
      <c r="FM28" s="90"/>
      <c r="FN28" s="90"/>
      <c r="FO28" s="90"/>
      <c r="FP28" s="90"/>
      <c r="FQ28" s="90"/>
      <c r="FR28" s="90"/>
      <c r="FS28" s="90"/>
      <c r="FT28" s="90"/>
      <c r="FU28" s="90"/>
      <c r="FV28" s="90"/>
      <c r="FW28" s="90"/>
      <c r="FX28" s="90"/>
      <c r="FY28" s="90"/>
      <c r="FZ28" s="90"/>
      <c r="GA28" s="90"/>
      <c r="GB28" s="90"/>
      <c r="GC28" s="90"/>
      <c r="GD28" s="90"/>
      <c r="GE28" s="90"/>
      <c r="GF28" s="90"/>
      <c r="GG28" s="90"/>
      <c r="GH28" s="90"/>
      <c r="GI28" s="90"/>
      <c r="GJ28" s="90"/>
      <c r="GK28" s="90"/>
      <c r="GL28" s="90"/>
      <c r="GM28" s="90"/>
      <c r="GN28" s="90"/>
      <c r="GO28" s="90"/>
      <c r="GP28" s="90"/>
      <c r="GQ28" s="90"/>
      <c r="GR28" s="90"/>
      <c r="GS28" s="90"/>
      <c r="GT28" s="90"/>
      <c r="GU28" s="90"/>
      <c r="GV28" s="90"/>
      <c r="GW28" s="90"/>
      <c r="GX28" s="90"/>
      <c r="GY28" s="90"/>
      <c r="GZ28" s="90"/>
      <c r="HA28" s="90"/>
      <c r="HB28" s="90"/>
      <c r="HC28" s="90"/>
      <c r="HD28" s="90"/>
      <c r="HE28" s="90"/>
      <c r="HF28" s="90"/>
      <c r="HG28" s="90"/>
      <c r="HH28" s="90"/>
      <c r="HI28" s="90"/>
      <c r="HJ28" s="90"/>
      <c r="HK28" s="90"/>
      <c r="HL28" s="90"/>
      <c r="HM28" s="90"/>
      <c r="HN28" s="90"/>
      <c r="HO28" s="90"/>
      <c r="HP28" s="90"/>
      <c r="HQ28" s="90"/>
      <c r="HR28" s="90"/>
      <c r="HS28" s="90"/>
      <c r="HT28" s="90"/>
      <c r="HU28" s="90"/>
      <c r="HV28" s="90"/>
      <c r="HW28" s="90"/>
      <c r="HX28" s="90"/>
      <c r="HY28" s="90"/>
      <c r="HZ28" s="90"/>
      <c r="IA28" s="90"/>
      <c r="IB28" s="90"/>
      <c r="IC28" s="90"/>
      <c r="ID28" s="90"/>
      <c r="IE28" s="90"/>
      <c r="IF28" s="90"/>
      <c r="IG28" s="90"/>
      <c r="IH28" s="90"/>
      <c r="II28" s="90"/>
      <c r="IJ28" s="90"/>
      <c r="IK28" s="90"/>
      <c r="IL28" s="90"/>
      <c r="IM28" s="90"/>
      <c r="IN28" s="90"/>
      <c r="IO28" s="90"/>
      <c r="IP28" s="90"/>
      <c r="IQ28" s="90"/>
      <c r="IR28" s="90"/>
      <c r="IS28" s="90"/>
      <c r="IT28" s="90"/>
      <c r="IU28" s="90"/>
    </row>
    <row r="29" spans="1:255" s="91" customFormat="1" ht="12" customHeight="1" x14ac:dyDescent="0.25">
      <c r="A29" s="85"/>
      <c r="B29" s="86" t="s">
        <v>69</v>
      </c>
      <c r="C29" s="87" t="s">
        <v>20</v>
      </c>
      <c r="D29" s="87">
        <v>1</v>
      </c>
      <c r="E29" s="87" t="s">
        <v>70</v>
      </c>
      <c r="F29" s="88">
        <v>25000</v>
      </c>
      <c r="G29" s="89">
        <f t="shared" si="0"/>
        <v>25000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</row>
    <row r="30" spans="1:255" s="91" customFormat="1" ht="12" customHeight="1" x14ac:dyDescent="0.25">
      <c r="A30" s="85"/>
      <c r="B30" s="86" t="s">
        <v>99</v>
      </c>
      <c r="C30" s="87" t="s">
        <v>20</v>
      </c>
      <c r="D30" s="87">
        <v>2</v>
      </c>
      <c r="E30" s="87" t="s">
        <v>70</v>
      </c>
      <c r="F30" s="88">
        <v>25000</v>
      </c>
      <c r="G30" s="89">
        <f t="shared" si="0"/>
        <v>50000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</row>
    <row r="31" spans="1:255" s="91" customFormat="1" ht="12" customHeight="1" x14ac:dyDescent="0.25">
      <c r="A31" s="85"/>
      <c r="B31" s="86" t="s">
        <v>71</v>
      </c>
      <c r="C31" s="87" t="s">
        <v>20</v>
      </c>
      <c r="D31" s="87">
        <v>3</v>
      </c>
      <c r="E31" s="87" t="s">
        <v>72</v>
      </c>
      <c r="F31" s="88">
        <v>25000</v>
      </c>
      <c r="G31" s="89">
        <f t="shared" si="0"/>
        <v>75000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</row>
    <row r="32" spans="1:255" s="91" customFormat="1" ht="12" customHeight="1" x14ac:dyDescent="0.25">
      <c r="A32" s="85"/>
      <c r="B32" s="86" t="s">
        <v>73</v>
      </c>
      <c r="C32" s="87" t="s">
        <v>20</v>
      </c>
      <c r="D32" s="87">
        <v>4</v>
      </c>
      <c r="E32" s="87" t="s">
        <v>72</v>
      </c>
      <c r="F32" s="88">
        <v>25000</v>
      </c>
      <c r="G32" s="89">
        <f t="shared" si="0"/>
        <v>100000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</row>
    <row r="33" spans="1:255" s="91" customFormat="1" ht="12" customHeight="1" x14ac:dyDescent="0.25">
      <c r="A33" s="85"/>
      <c r="B33" s="86" t="s">
        <v>74</v>
      </c>
      <c r="C33" s="87" t="s">
        <v>20</v>
      </c>
      <c r="D33" s="87">
        <v>1</v>
      </c>
      <c r="E33" s="87" t="s">
        <v>75</v>
      </c>
      <c r="F33" s="88">
        <v>25000</v>
      </c>
      <c r="G33" s="89">
        <f t="shared" si="0"/>
        <v>25000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0"/>
      <c r="GF33" s="90"/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0"/>
      <c r="GZ33" s="90"/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0"/>
      <c r="HT33" s="90"/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0"/>
      <c r="IN33" s="90"/>
      <c r="IO33" s="90"/>
      <c r="IP33" s="90"/>
      <c r="IQ33" s="90"/>
      <c r="IR33" s="90"/>
      <c r="IS33" s="90"/>
      <c r="IT33" s="90"/>
      <c r="IU33" s="90"/>
    </row>
    <row r="34" spans="1:255" s="91" customFormat="1" ht="12" customHeight="1" x14ac:dyDescent="0.25">
      <c r="A34" s="85"/>
      <c r="B34" s="86" t="s">
        <v>76</v>
      </c>
      <c r="C34" s="87" t="s">
        <v>20</v>
      </c>
      <c r="D34" s="87">
        <v>2</v>
      </c>
      <c r="E34" s="87" t="s">
        <v>72</v>
      </c>
      <c r="F34" s="88">
        <v>25000</v>
      </c>
      <c r="G34" s="89">
        <f t="shared" si="0"/>
        <v>50000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</row>
    <row r="35" spans="1:255" customFormat="1" ht="11.25" customHeight="1" x14ac:dyDescent="0.25">
      <c r="A35" s="69"/>
      <c r="B35" s="92" t="s">
        <v>21</v>
      </c>
      <c r="C35" s="93"/>
      <c r="D35" s="93"/>
      <c r="E35" s="93"/>
      <c r="F35" s="94"/>
      <c r="G35" s="95">
        <f>SUM(G20:G34)</f>
        <v>2612500</v>
      </c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  <c r="IU35" s="69"/>
    </row>
    <row r="36" spans="1:255" customFormat="1" ht="15.75" customHeight="1" x14ac:dyDescent="0.25">
      <c r="A36" s="77"/>
      <c r="B36" s="96"/>
      <c r="C36" s="97"/>
      <c r="D36" s="97"/>
      <c r="E36" s="97"/>
      <c r="F36" s="98"/>
      <c r="G36" s="98"/>
      <c r="H36" s="69"/>
      <c r="I36" s="69"/>
      <c r="J36" s="69"/>
      <c r="K36" s="9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  <c r="IU36" s="69"/>
    </row>
    <row r="37" spans="1:255" customFormat="1" ht="12" customHeight="1" x14ac:dyDescent="0.25">
      <c r="A37" s="77"/>
      <c r="B37" s="78" t="s">
        <v>22</v>
      </c>
      <c r="C37" s="79"/>
      <c r="D37" s="80"/>
      <c r="E37" s="80"/>
      <c r="F37" s="81"/>
      <c r="G37" s="82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  <c r="IQ37" s="69"/>
      <c r="IR37" s="69"/>
      <c r="IS37" s="69"/>
      <c r="IT37" s="69"/>
      <c r="IU37" s="69"/>
    </row>
    <row r="38" spans="1:255" customFormat="1" ht="24" customHeight="1" x14ac:dyDescent="0.25">
      <c r="A38" s="77"/>
      <c r="B38" s="83" t="s">
        <v>14</v>
      </c>
      <c r="C38" s="84" t="s">
        <v>15</v>
      </c>
      <c r="D38" s="84" t="s">
        <v>16</v>
      </c>
      <c r="E38" s="83" t="s">
        <v>17</v>
      </c>
      <c r="F38" s="84" t="s">
        <v>18</v>
      </c>
      <c r="G38" s="83" t="s">
        <v>19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  <c r="FI38" s="69"/>
      <c r="FJ38" s="69"/>
      <c r="FK38" s="69"/>
      <c r="FL38" s="69"/>
      <c r="FM38" s="69"/>
      <c r="FN38" s="69"/>
      <c r="FO38" s="69"/>
      <c r="FP38" s="69"/>
      <c r="FQ38" s="69"/>
      <c r="FR38" s="69"/>
      <c r="FS38" s="69"/>
      <c r="FT38" s="69"/>
      <c r="FU38" s="69"/>
      <c r="FV38" s="69"/>
      <c r="FW38" s="69"/>
      <c r="FX38" s="69"/>
      <c r="FY38" s="69"/>
      <c r="FZ38" s="69"/>
      <c r="GA38" s="69"/>
      <c r="GB38" s="69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69"/>
      <c r="HD38" s="69"/>
      <c r="HE38" s="69"/>
      <c r="HF38" s="69"/>
      <c r="HG38" s="69"/>
      <c r="HH38" s="69"/>
      <c r="HI38" s="69"/>
      <c r="HJ38" s="69"/>
      <c r="HK38" s="69"/>
      <c r="HL38" s="69"/>
      <c r="HM38" s="6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69"/>
      <c r="HZ38" s="69"/>
      <c r="IA38" s="69"/>
      <c r="IB38" s="69"/>
      <c r="IC38" s="69"/>
      <c r="ID38" s="69"/>
      <c r="IE38" s="69"/>
      <c r="IF38" s="69"/>
      <c r="IG38" s="69"/>
      <c r="IH38" s="69"/>
      <c r="II38" s="69"/>
      <c r="IJ38" s="69"/>
      <c r="IK38" s="69"/>
      <c r="IL38" s="69"/>
      <c r="IM38" s="69"/>
      <c r="IN38" s="69"/>
      <c r="IO38" s="69"/>
      <c r="IP38" s="69"/>
      <c r="IQ38" s="69"/>
      <c r="IR38" s="69"/>
      <c r="IS38" s="69"/>
      <c r="IT38" s="69"/>
      <c r="IU38" s="69"/>
    </row>
    <row r="39" spans="1:255" s="91" customFormat="1" ht="12" customHeight="1" x14ac:dyDescent="0.25">
      <c r="A39" s="85"/>
      <c r="B39" s="86" t="s">
        <v>94</v>
      </c>
      <c r="C39" s="87"/>
      <c r="D39" s="87"/>
      <c r="E39" s="87"/>
      <c r="F39" s="88"/>
      <c r="G39" s="89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  <c r="HK39" s="90"/>
      <c r="HL39" s="90"/>
      <c r="HM39" s="90"/>
      <c r="HN39" s="90"/>
      <c r="HO39" s="90"/>
      <c r="HP39" s="90"/>
      <c r="HQ39" s="90"/>
      <c r="HR39" s="90"/>
      <c r="HS39" s="90"/>
      <c r="HT39" s="90"/>
      <c r="HU39" s="90"/>
      <c r="HV39" s="90"/>
      <c r="HW39" s="90"/>
      <c r="HX39" s="90"/>
      <c r="HY39" s="90"/>
      <c r="HZ39" s="90"/>
      <c r="IA39" s="90"/>
      <c r="IB39" s="90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  <c r="IN39" s="90"/>
      <c r="IO39" s="90"/>
      <c r="IP39" s="90"/>
      <c r="IQ39" s="90"/>
      <c r="IR39" s="90"/>
      <c r="IS39" s="90"/>
      <c r="IT39" s="90"/>
      <c r="IU39" s="90"/>
    </row>
    <row r="40" spans="1:255" customFormat="1" ht="11.25" customHeight="1" x14ac:dyDescent="0.25">
      <c r="A40" s="69"/>
      <c r="B40" s="92" t="s">
        <v>23</v>
      </c>
      <c r="C40" s="93"/>
      <c r="D40" s="93"/>
      <c r="E40" s="93"/>
      <c r="F40" s="94"/>
      <c r="G40" s="95">
        <f>SUM(G39)</f>
        <v>0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69"/>
      <c r="FL40" s="69"/>
      <c r="FM40" s="69"/>
      <c r="FN40" s="69"/>
      <c r="FO40" s="69"/>
      <c r="FP40" s="69"/>
      <c r="FQ40" s="69"/>
      <c r="FR40" s="69"/>
      <c r="FS40" s="69"/>
      <c r="FT40" s="69"/>
      <c r="FU40" s="69"/>
      <c r="FV40" s="69"/>
      <c r="FW40" s="69"/>
      <c r="FX40" s="69"/>
      <c r="FY40" s="69"/>
      <c r="FZ40" s="69"/>
      <c r="GA40" s="69"/>
      <c r="GB40" s="69"/>
      <c r="GC40" s="69"/>
      <c r="GD40" s="69"/>
      <c r="GE40" s="69"/>
      <c r="GF40" s="69"/>
      <c r="GG40" s="69"/>
      <c r="GH40" s="69"/>
      <c r="GI40" s="69"/>
      <c r="GJ40" s="69"/>
      <c r="GK40" s="69"/>
      <c r="GL40" s="69"/>
      <c r="GM40" s="69"/>
      <c r="GN40" s="69"/>
      <c r="GO40" s="69"/>
      <c r="GP40" s="69"/>
      <c r="GQ40" s="69"/>
      <c r="GR40" s="69"/>
      <c r="GS40" s="69"/>
      <c r="GT40" s="69"/>
      <c r="GU40" s="69"/>
      <c r="GV40" s="69"/>
      <c r="GW40" s="69"/>
      <c r="GX40" s="69"/>
      <c r="GY40" s="69"/>
      <c r="GZ40" s="69"/>
      <c r="HA40" s="69"/>
      <c r="HB40" s="69"/>
      <c r="HC40" s="69"/>
      <c r="HD40" s="69"/>
      <c r="HE40" s="69"/>
      <c r="HF40" s="69"/>
      <c r="HG40" s="69"/>
      <c r="HH40" s="69"/>
      <c r="HI40" s="69"/>
      <c r="HJ40" s="69"/>
      <c r="HK40" s="69"/>
      <c r="HL40" s="69"/>
      <c r="HM40" s="69"/>
      <c r="HN40" s="69"/>
      <c r="HO40" s="69"/>
      <c r="HP40" s="69"/>
      <c r="HQ40" s="69"/>
      <c r="HR40" s="69"/>
      <c r="HS40" s="69"/>
      <c r="HT40" s="69"/>
      <c r="HU40" s="69"/>
      <c r="HV40" s="69"/>
      <c r="HW40" s="69"/>
      <c r="HX40" s="69"/>
      <c r="HY40" s="69"/>
      <c r="HZ40" s="69"/>
      <c r="IA40" s="69"/>
      <c r="IB40" s="69"/>
      <c r="IC40" s="69"/>
      <c r="ID40" s="69"/>
      <c r="IE40" s="69"/>
      <c r="IF40" s="69"/>
      <c r="IG40" s="69"/>
      <c r="IH40" s="69"/>
      <c r="II40" s="69"/>
      <c r="IJ40" s="69"/>
      <c r="IK40" s="69"/>
      <c r="IL40" s="69"/>
      <c r="IM40" s="69"/>
      <c r="IN40" s="69"/>
      <c r="IO40" s="69"/>
      <c r="IP40" s="69"/>
      <c r="IQ40" s="69"/>
      <c r="IR40" s="69"/>
      <c r="IS40" s="69"/>
      <c r="IT40" s="69"/>
      <c r="IU40" s="69"/>
    </row>
    <row r="41" spans="1:255" customFormat="1" ht="15.75" customHeight="1" x14ac:dyDescent="0.25">
      <c r="A41" s="77"/>
      <c r="B41" s="96"/>
      <c r="C41" s="97"/>
      <c r="D41" s="97"/>
      <c r="E41" s="97"/>
      <c r="F41" s="98"/>
      <c r="G41" s="98"/>
      <c r="H41" s="69"/>
      <c r="I41" s="69"/>
      <c r="J41" s="69"/>
      <c r="K41" s="9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69"/>
      <c r="FN41" s="69"/>
      <c r="FO41" s="69"/>
      <c r="FP41" s="69"/>
      <c r="FQ41" s="69"/>
      <c r="FR41" s="69"/>
      <c r="FS41" s="69"/>
      <c r="FT41" s="69"/>
      <c r="FU41" s="69"/>
      <c r="FV41" s="69"/>
      <c r="FW41" s="69"/>
      <c r="FX41" s="69"/>
      <c r="FY41" s="69"/>
      <c r="FZ41" s="69"/>
      <c r="GA41" s="69"/>
      <c r="GB41" s="69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  <c r="GS41" s="69"/>
      <c r="GT41" s="69"/>
      <c r="GU41" s="69"/>
      <c r="GV41" s="69"/>
      <c r="GW41" s="69"/>
      <c r="GX41" s="69"/>
      <c r="GY41" s="69"/>
      <c r="GZ41" s="69"/>
      <c r="HA41" s="69"/>
      <c r="HB41" s="69"/>
      <c r="HC41" s="69"/>
      <c r="HD41" s="69"/>
      <c r="HE41" s="69"/>
      <c r="HF41" s="69"/>
      <c r="HG41" s="69"/>
      <c r="HH41" s="69"/>
      <c r="HI41" s="69"/>
      <c r="HJ41" s="69"/>
      <c r="HK41" s="69"/>
      <c r="HL41" s="69"/>
      <c r="HM41" s="69"/>
      <c r="HN41" s="69"/>
      <c r="HO41" s="69"/>
      <c r="HP41" s="69"/>
      <c r="HQ41" s="69"/>
      <c r="HR41" s="69"/>
      <c r="HS41" s="69"/>
      <c r="HT41" s="69"/>
      <c r="HU41" s="69"/>
      <c r="HV41" s="69"/>
      <c r="HW41" s="69"/>
      <c r="HX41" s="69"/>
      <c r="HY41" s="69"/>
      <c r="HZ41" s="69"/>
      <c r="IA41" s="69"/>
      <c r="IB41" s="69"/>
      <c r="IC41" s="69"/>
      <c r="ID41" s="69"/>
      <c r="IE41" s="69"/>
      <c r="IF41" s="69"/>
      <c r="IG41" s="69"/>
      <c r="IH41" s="69"/>
      <c r="II41" s="69"/>
      <c r="IJ41" s="69"/>
      <c r="IK41" s="69"/>
      <c r="IL41" s="69"/>
      <c r="IM41" s="69"/>
      <c r="IN41" s="69"/>
      <c r="IO41" s="69"/>
      <c r="IP41" s="69"/>
      <c r="IQ41" s="69"/>
      <c r="IR41" s="69"/>
      <c r="IS41" s="69"/>
      <c r="IT41" s="69"/>
      <c r="IU41" s="69"/>
    </row>
    <row r="42" spans="1:255" customFormat="1" ht="12" customHeight="1" x14ac:dyDescent="0.25">
      <c r="A42" s="77"/>
      <c r="B42" s="78" t="s">
        <v>24</v>
      </c>
      <c r="C42" s="79"/>
      <c r="D42" s="80"/>
      <c r="E42" s="80"/>
      <c r="F42" s="81"/>
      <c r="G42" s="82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  <c r="FI42" s="69"/>
      <c r="FJ42" s="69"/>
      <c r="FK42" s="69"/>
      <c r="FL42" s="69"/>
      <c r="FM42" s="69"/>
      <c r="FN42" s="69"/>
      <c r="FO42" s="69"/>
      <c r="FP42" s="69"/>
      <c r="FQ42" s="69"/>
      <c r="FR42" s="69"/>
      <c r="FS42" s="69"/>
      <c r="FT42" s="69"/>
      <c r="FU42" s="69"/>
      <c r="FV42" s="69"/>
      <c r="FW42" s="69"/>
      <c r="FX42" s="69"/>
      <c r="FY42" s="69"/>
      <c r="FZ42" s="69"/>
      <c r="GA42" s="69"/>
      <c r="GB42" s="69"/>
      <c r="GC42" s="69"/>
      <c r="GD42" s="69"/>
      <c r="GE42" s="69"/>
      <c r="GF42" s="69"/>
      <c r="GG42" s="69"/>
      <c r="GH42" s="69"/>
      <c r="GI42" s="69"/>
      <c r="GJ42" s="69"/>
      <c r="GK42" s="69"/>
      <c r="GL42" s="69"/>
      <c r="GM42" s="69"/>
      <c r="GN42" s="69"/>
      <c r="GO42" s="69"/>
      <c r="GP42" s="69"/>
      <c r="GQ42" s="69"/>
      <c r="GR42" s="69"/>
      <c r="GS42" s="69"/>
      <c r="GT42" s="69"/>
      <c r="GU42" s="69"/>
      <c r="GV42" s="69"/>
      <c r="GW42" s="69"/>
      <c r="GX42" s="69"/>
      <c r="GY42" s="69"/>
      <c r="GZ42" s="69"/>
      <c r="HA42" s="69"/>
      <c r="HB42" s="69"/>
      <c r="HC42" s="69"/>
      <c r="HD42" s="69"/>
      <c r="HE42" s="69"/>
      <c r="HF42" s="69"/>
      <c r="HG42" s="69"/>
      <c r="HH42" s="69"/>
      <c r="HI42" s="69"/>
      <c r="HJ42" s="69"/>
      <c r="HK42" s="69"/>
      <c r="HL42" s="69"/>
      <c r="HM42" s="69"/>
      <c r="HN42" s="69"/>
      <c r="HO42" s="69"/>
      <c r="HP42" s="69"/>
      <c r="HQ42" s="69"/>
      <c r="HR42" s="69"/>
      <c r="HS42" s="69"/>
      <c r="HT42" s="69"/>
      <c r="HU42" s="69"/>
      <c r="HV42" s="69"/>
      <c r="HW42" s="69"/>
      <c r="HX42" s="69"/>
      <c r="HY42" s="69"/>
      <c r="HZ42" s="69"/>
      <c r="IA42" s="69"/>
      <c r="IB42" s="69"/>
      <c r="IC42" s="69"/>
      <c r="ID42" s="69"/>
      <c r="IE42" s="69"/>
      <c r="IF42" s="69"/>
      <c r="IG42" s="69"/>
      <c r="IH42" s="69"/>
      <c r="II42" s="69"/>
      <c r="IJ42" s="69"/>
      <c r="IK42" s="69"/>
      <c r="IL42" s="69"/>
      <c r="IM42" s="69"/>
      <c r="IN42" s="69"/>
      <c r="IO42" s="69"/>
      <c r="IP42" s="69"/>
      <c r="IQ42" s="69"/>
      <c r="IR42" s="69"/>
      <c r="IS42" s="69"/>
      <c r="IT42" s="69"/>
      <c r="IU42" s="69"/>
    </row>
    <row r="43" spans="1:255" customFormat="1" ht="24" customHeight="1" x14ac:dyDescent="0.25">
      <c r="A43" s="77"/>
      <c r="B43" s="83" t="s">
        <v>14</v>
      </c>
      <c r="C43" s="84" t="s">
        <v>15</v>
      </c>
      <c r="D43" s="84" t="s">
        <v>16</v>
      </c>
      <c r="E43" s="83" t="s">
        <v>17</v>
      </c>
      <c r="F43" s="84" t="s">
        <v>18</v>
      </c>
      <c r="G43" s="83" t="s">
        <v>19</v>
      </c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  <c r="GS43" s="69"/>
      <c r="GT43" s="69"/>
      <c r="GU43" s="69"/>
      <c r="GV43" s="69"/>
      <c r="GW43" s="69"/>
      <c r="GX43" s="69"/>
      <c r="GY43" s="69"/>
      <c r="GZ43" s="69"/>
      <c r="HA43" s="69"/>
      <c r="HB43" s="69"/>
      <c r="HC43" s="69"/>
      <c r="HD43" s="69"/>
      <c r="HE43" s="69"/>
      <c r="HF43" s="69"/>
      <c r="HG43" s="69"/>
      <c r="HH43" s="69"/>
      <c r="HI43" s="69"/>
      <c r="HJ43" s="69"/>
      <c r="HK43" s="69"/>
      <c r="HL43" s="69"/>
      <c r="HM43" s="69"/>
      <c r="HN43" s="69"/>
      <c r="HO43" s="69"/>
      <c r="HP43" s="69"/>
      <c r="HQ43" s="69"/>
      <c r="HR43" s="69"/>
      <c r="HS43" s="69"/>
      <c r="HT43" s="69"/>
      <c r="HU43" s="69"/>
      <c r="HV43" s="69"/>
      <c r="HW43" s="69"/>
      <c r="HX43" s="69"/>
      <c r="HY43" s="69"/>
      <c r="HZ43" s="69"/>
      <c r="IA43" s="69"/>
      <c r="IB43" s="69"/>
      <c r="IC43" s="69"/>
      <c r="ID43" s="69"/>
      <c r="IE43" s="69"/>
      <c r="IF43" s="69"/>
      <c r="IG43" s="69"/>
      <c r="IH43" s="69"/>
      <c r="II43" s="69"/>
      <c r="IJ43" s="69"/>
      <c r="IK43" s="69"/>
      <c r="IL43" s="69"/>
      <c r="IM43" s="69"/>
      <c r="IN43" s="69"/>
      <c r="IO43" s="69"/>
      <c r="IP43" s="69"/>
      <c r="IQ43" s="69"/>
      <c r="IR43" s="69"/>
      <c r="IS43" s="69"/>
      <c r="IT43" s="69"/>
      <c r="IU43" s="69"/>
    </row>
    <row r="44" spans="1:255" s="91" customFormat="1" ht="12" customHeight="1" x14ac:dyDescent="0.25">
      <c r="A44" s="85"/>
      <c r="B44" s="86" t="s">
        <v>124</v>
      </c>
      <c r="C44" s="87" t="s">
        <v>25</v>
      </c>
      <c r="D44" s="87">
        <v>1</v>
      </c>
      <c r="E44" s="87" t="s">
        <v>26</v>
      </c>
      <c r="F44" s="88">
        <v>80000</v>
      </c>
      <c r="G44" s="89">
        <f t="shared" ref="G44" si="1">(D44*F44)</f>
        <v>80000</v>
      </c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</row>
    <row r="45" spans="1:255" s="91" customFormat="1" ht="12" customHeight="1" x14ac:dyDescent="0.25">
      <c r="A45" s="85"/>
      <c r="B45" s="86" t="s">
        <v>92</v>
      </c>
      <c r="C45" s="87" t="s">
        <v>25</v>
      </c>
      <c r="D45" s="87">
        <v>1</v>
      </c>
      <c r="E45" s="87" t="s">
        <v>93</v>
      </c>
      <c r="F45" s="88">
        <v>150000</v>
      </c>
      <c r="G45" s="89">
        <f>D45*F45</f>
        <v>150000</v>
      </c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</row>
    <row r="46" spans="1:255" customFormat="1" ht="11.25" customHeight="1" x14ac:dyDescent="0.25">
      <c r="A46" s="69"/>
      <c r="B46" s="92" t="s">
        <v>28</v>
      </c>
      <c r="C46" s="93"/>
      <c r="D46" s="93"/>
      <c r="E46" s="93"/>
      <c r="F46" s="94"/>
      <c r="G46" s="95">
        <f>SUM(G44:G45)</f>
        <v>230000</v>
      </c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69"/>
      <c r="EO46" s="69"/>
      <c r="EP46" s="69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69"/>
      <c r="FF46" s="69"/>
      <c r="FG46" s="69"/>
      <c r="FH46" s="69"/>
      <c r="FI46" s="69"/>
      <c r="FJ46" s="69"/>
      <c r="FK46" s="69"/>
      <c r="FL46" s="69"/>
      <c r="FM46" s="69"/>
      <c r="FN46" s="69"/>
      <c r="FO46" s="69"/>
      <c r="FP46" s="69"/>
      <c r="FQ46" s="69"/>
      <c r="FR46" s="69"/>
      <c r="FS46" s="69"/>
      <c r="FT46" s="69"/>
      <c r="FU46" s="69"/>
      <c r="FV46" s="69"/>
      <c r="FW46" s="69"/>
      <c r="FX46" s="69"/>
      <c r="FY46" s="69"/>
      <c r="FZ46" s="69"/>
      <c r="GA46" s="69"/>
      <c r="GB46" s="69"/>
      <c r="GC46" s="69"/>
      <c r="GD46" s="69"/>
      <c r="GE46" s="69"/>
      <c r="GF46" s="69"/>
      <c r="GG46" s="69"/>
      <c r="GH46" s="69"/>
      <c r="GI46" s="69"/>
      <c r="GJ46" s="69"/>
      <c r="GK46" s="69"/>
      <c r="GL46" s="69"/>
      <c r="GM46" s="69"/>
      <c r="GN46" s="69"/>
      <c r="GO46" s="69"/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B46" s="69"/>
      <c r="HC46" s="69"/>
      <c r="HD46" s="69"/>
      <c r="HE46" s="69"/>
      <c r="HF46" s="69"/>
      <c r="HG46" s="69"/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  <c r="IF46" s="69"/>
      <c r="IG46" s="69"/>
      <c r="IH46" s="69"/>
      <c r="II46" s="69"/>
      <c r="IJ46" s="69"/>
      <c r="IK46" s="69"/>
      <c r="IL46" s="69"/>
      <c r="IM46" s="69"/>
      <c r="IN46" s="69"/>
      <c r="IO46" s="69"/>
      <c r="IP46" s="69"/>
      <c r="IQ46" s="69"/>
      <c r="IR46" s="69"/>
      <c r="IS46" s="69"/>
      <c r="IT46" s="69"/>
      <c r="IU46" s="69"/>
    </row>
    <row r="47" spans="1:255" customFormat="1" ht="15.75" customHeight="1" x14ac:dyDescent="0.25">
      <c r="A47" s="77"/>
      <c r="B47" s="96"/>
      <c r="C47" s="97"/>
      <c r="D47" s="97"/>
      <c r="E47" s="97"/>
      <c r="F47" s="98"/>
      <c r="G47" s="98"/>
      <c r="H47" s="69"/>
      <c r="I47" s="69"/>
      <c r="J47" s="69"/>
      <c r="K47" s="9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69"/>
      <c r="FF47" s="69"/>
      <c r="FG47" s="69"/>
      <c r="FH47" s="69"/>
      <c r="FI47" s="69"/>
      <c r="FJ47" s="69"/>
      <c r="FK47" s="69"/>
      <c r="FL47" s="69"/>
      <c r="FM47" s="69"/>
      <c r="FN47" s="69"/>
      <c r="FO47" s="69"/>
      <c r="FP47" s="69"/>
      <c r="FQ47" s="69"/>
      <c r="FR47" s="69"/>
      <c r="FS47" s="69"/>
      <c r="FT47" s="69"/>
      <c r="FU47" s="69"/>
      <c r="FV47" s="69"/>
      <c r="FW47" s="69"/>
      <c r="FX47" s="69"/>
      <c r="FY47" s="69"/>
      <c r="FZ47" s="69"/>
      <c r="GA47" s="69"/>
      <c r="GB47" s="69"/>
      <c r="GC47" s="69"/>
      <c r="GD47" s="69"/>
      <c r="GE47" s="69"/>
      <c r="GF47" s="69"/>
      <c r="GG47" s="69"/>
      <c r="GH47" s="69"/>
      <c r="GI47" s="69"/>
      <c r="GJ47" s="69"/>
      <c r="GK47" s="69"/>
      <c r="GL47" s="69"/>
      <c r="GM47" s="69"/>
      <c r="GN47" s="69"/>
      <c r="GO47" s="69"/>
      <c r="GP47" s="69"/>
      <c r="GQ47" s="69"/>
      <c r="GR47" s="69"/>
      <c r="GS47" s="69"/>
      <c r="GT47" s="69"/>
      <c r="GU47" s="69"/>
      <c r="GV47" s="69"/>
      <c r="GW47" s="69"/>
      <c r="GX47" s="69"/>
      <c r="GY47" s="69"/>
      <c r="GZ47" s="69"/>
      <c r="HA47" s="69"/>
      <c r="HB47" s="69"/>
      <c r="HC47" s="69"/>
      <c r="HD47" s="69"/>
      <c r="HE47" s="69"/>
      <c r="HF47" s="69"/>
      <c r="HG47" s="69"/>
      <c r="HH47" s="69"/>
      <c r="HI47" s="69"/>
      <c r="HJ47" s="69"/>
      <c r="HK47" s="69"/>
      <c r="HL47" s="69"/>
      <c r="HM47" s="69"/>
      <c r="HN47" s="69"/>
      <c r="HO47" s="69"/>
      <c r="HP47" s="69"/>
      <c r="HQ47" s="69"/>
      <c r="HR47" s="69"/>
      <c r="HS47" s="69"/>
      <c r="HT47" s="69"/>
      <c r="HU47" s="69"/>
      <c r="HV47" s="69"/>
      <c r="HW47" s="69"/>
      <c r="HX47" s="69"/>
      <c r="HY47" s="69"/>
      <c r="HZ47" s="69"/>
      <c r="IA47" s="69"/>
      <c r="IB47" s="69"/>
      <c r="IC47" s="69"/>
      <c r="ID47" s="69"/>
      <c r="IE47" s="69"/>
      <c r="IF47" s="69"/>
      <c r="IG47" s="69"/>
      <c r="IH47" s="69"/>
      <c r="II47" s="69"/>
      <c r="IJ47" s="69"/>
      <c r="IK47" s="69"/>
      <c r="IL47" s="69"/>
      <c r="IM47" s="69"/>
      <c r="IN47" s="69"/>
      <c r="IO47" s="69"/>
      <c r="IP47" s="69"/>
      <c r="IQ47" s="69"/>
      <c r="IR47" s="69"/>
      <c r="IS47" s="69"/>
      <c r="IT47" s="69"/>
      <c r="IU47" s="69"/>
    </row>
    <row r="48" spans="1:255" customFormat="1" ht="12" customHeight="1" x14ac:dyDescent="0.25">
      <c r="A48" s="77"/>
      <c r="B48" s="78" t="s">
        <v>29</v>
      </c>
      <c r="C48" s="79"/>
      <c r="D48" s="80"/>
      <c r="E48" s="80"/>
      <c r="F48" s="81"/>
      <c r="G48" s="82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69"/>
      <c r="ER48" s="69"/>
      <c r="ES48" s="69"/>
      <c r="ET48" s="69"/>
      <c r="EU48" s="69"/>
      <c r="EV48" s="69"/>
      <c r="EW48" s="69"/>
      <c r="EX48" s="69"/>
      <c r="EY48" s="69"/>
      <c r="EZ48" s="69"/>
      <c r="FA48" s="69"/>
      <c r="FB48" s="69"/>
      <c r="FC48" s="69"/>
      <c r="FD48" s="69"/>
      <c r="FE48" s="69"/>
      <c r="FF48" s="69"/>
      <c r="FG48" s="69"/>
      <c r="FH48" s="69"/>
      <c r="FI48" s="69"/>
      <c r="FJ48" s="69"/>
      <c r="FK48" s="69"/>
      <c r="FL48" s="69"/>
      <c r="FM48" s="69"/>
      <c r="FN48" s="69"/>
      <c r="FO48" s="69"/>
      <c r="FP48" s="69"/>
      <c r="FQ48" s="69"/>
      <c r="FR48" s="69"/>
      <c r="FS48" s="69"/>
      <c r="FT48" s="69"/>
      <c r="FU48" s="69"/>
      <c r="FV48" s="69"/>
      <c r="FW48" s="69"/>
      <c r="FX48" s="69"/>
      <c r="FY48" s="69"/>
      <c r="FZ48" s="69"/>
      <c r="GA48" s="69"/>
      <c r="GB48" s="69"/>
      <c r="GC48" s="69"/>
      <c r="GD48" s="69"/>
      <c r="GE48" s="69"/>
      <c r="GF48" s="69"/>
      <c r="GG48" s="69"/>
      <c r="GH48" s="69"/>
      <c r="GI48" s="69"/>
      <c r="GJ48" s="69"/>
      <c r="GK48" s="69"/>
      <c r="GL48" s="69"/>
      <c r="GM48" s="69"/>
      <c r="GN48" s="69"/>
      <c r="GO48" s="69"/>
      <c r="GP48" s="69"/>
      <c r="GQ48" s="69"/>
      <c r="GR48" s="69"/>
      <c r="GS48" s="69"/>
      <c r="GT48" s="69"/>
      <c r="GU48" s="69"/>
      <c r="GV48" s="69"/>
      <c r="GW48" s="69"/>
      <c r="GX48" s="69"/>
      <c r="GY48" s="69"/>
      <c r="GZ48" s="69"/>
      <c r="HA48" s="69"/>
      <c r="HB48" s="69"/>
      <c r="HC48" s="69"/>
      <c r="HD48" s="69"/>
      <c r="HE48" s="69"/>
      <c r="HF48" s="69"/>
      <c r="HG48" s="69"/>
      <c r="HH48" s="69"/>
      <c r="HI48" s="69"/>
      <c r="HJ48" s="69"/>
      <c r="HK48" s="69"/>
      <c r="HL48" s="69"/>
      <c r="HM48" s="69"/>
      <c r="HN48" s="69"/>
      <c r="HO48" s="69"/>
      <c r="HP48" s="69"/>
      <c r="HQ48" s="69"/>
      <c r="HR48" s="69"/>
      <c r="HS48" s="69"/>
      <c r="HT48" s="69"/>
      <c r="HU48" s="69"/>
      <c r="HV48" s="69"/>
      <c r="HW48" s="69"/>
      <c r="HX48" s="69"/>
      <c r="HY48" s="69"/>
      <c r="HZ48" s="69"/>
      <c r="IA48" s="69"/>
      <c r="IB48" s="69"/>
      <c r="IC48" s="69"/>
      <c r="ID48" s="69"/>
      <c r="IE48" s="69"/>
      <c r="IF48" s="69"/>
      <c r="IG48" s="69"/>
      <c r="IH48" s="69"/>
      <c r="II48" s="69"/>
      <c r="IJ48" s="69"/>
      <c r="IK48" s="69"/>
      <c r="IL48" s="69"/>
      <c r="IM48" s="69"/>
      <c r="IN48" s="69"/>
      <c r="IO48" s="69"/>
      <c r="IP48" s="69"/>
      <c r="IQ48" s="69"/>
      <c r="IR48" s="69"/>
      <c r="IS48" s="69"/>
      <c r="IT48" s="69"/>
      <c r="IU48" s="69"/>
    </row>
    <row r="49" spans="1:255" customFormat="1" ht="24" customHeight="1" x14ac:dyDescent="0.25">
      <c r="A49" s="77"/>
      <c r="B49" s="83" t="s">
        <v>30</v>
      </c>
      <c r="C49" s="84" t="s">
        <v>31</v>
      </c>
      <c r="D49" s="84" t="s">
        <v>32</v>
      </c>
      <c r="E49" s="83" t="s">
        <v>17</v>
      </c>
      <c r="F49" s="84" t="s">
        <v>18</v>
      </c>
      <c r="G49" s="83" t="s">
        <v>19</v>
      </c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69"/>
      <c r="ER49" s="69"/>
      <c r="ES49" s="69"/>
      <c r="ET49" s="69"/>
      <c r="EU49" s="69"/>
      <c r="EV49" s="69"/>
      <c r="EW49" s="69"/>
      <c r="EX49" s="69"/>
      <c r="EY49" s="69"/>
      <c r="EZ49" s="69"/>
      <c r="FA49" s="69"/>
      <c r="FB49" s="69"/>
      <c r="FC49" s="69"/>
      <c r="FD49" s="69"/>
      <c r="FE49" s="69"/>
      <c r="FF49" s="69"/>
      <c r="FG49" s="69"/>
      <c r="FH49" s="69"/>
      <c r="FI49" s="69"/>
      <c r="FJ49" s="69"/>
      <c r="FK49" s="69"/>
      <c r="FL49" s="69"/>
      <c r="FM49" s="69"/>
      <c r="FN49" s="69"/>
      <c r="FO49" s="69"/>
      <c r="FP49" s="69"/>
      <c r="FQ49" s="69"/>
      <c r="FR49" s="69"/>
      <c r="FS49" s="69"/>
      <c r="FT49" s="69"/>
      <c r="FU49" s="69"/>
      <c r="FV49" s="69"/>
      <c r="FW49" s="69"/>
      <c r="FX49" s="69"/>
      <c r="FY49" s="69"/>
      <c r="FZ49" s="69"/>
      <c r="GA49" s="69"/>
      <c r="GB49" s="69"/>
      <c r="GC49" s="69"/>
      <c r="GD49" s="69"/>
      <c r="GE49" s="69"/>
      <c r="GF49" s="69"/>
      <c r="GG49" s="69"/>
      <c r="GH49" s="69"/>
      <c r="GI49" s="69"/>
      <c r="GJ49" s="69"/>
      <c r="GK49" s="69"/>
      <c r="GL49" s="69"/>
      <c r="GM49" s="69"/>
      <c r="GN49" s="69"/>
      <c r="GO49" s="69"/>
      <c r="GP49" s="69"/>
      <c r="GQ49" s="69"/>
      <c r="GR49" s="69"/>
      <c r="GS49" s="69"/>
      <c r="GT49" s="69"/>
      <c r="GU49" s="69"/>
      <c r="GV49" s="69"/>
      <c r="GW49" s="69"/>
      <c r="GX49" s="69"/>
      <c r="GY49" s="69"/>
      <c r="GZ49" s="69"/>
      <c r="HA49" s="69"/>
      <c r="HB49" s="69"/>
      <c r="HC49" s="69"/>
      <c r="HD49" s="69"/>
      <c r="HE49" s="69"/>
      <c r="HF49" s="69"/>
      <c r="HG49" s="69"/>
      <c r="HH49" s="69"/>
      <c r="HI49" s="69"/>
      <c r="HJ49" s="69"/>
      <c r="HK49" s="69"/>
      <c r="HL49" s="69"/>
      <c r="HM49" s="69"/>
      <c r="HN49" s="69"/>
      <c r="HO49" s="69"/>
      <c r="HP49" s="69"/>
      <c r="HQ49" s="69"/>
      <c r="HR49" s="69"/>
      <c r="HS49" s="69"/>
      <c r="HT49" s="69"/>
      <c r="HU49" s="69"/>
      <c r="HV49" s="69"/>
      <c r="HW49" s="69"/>
      <c r="HX49" s="69"/>
      <c r="HY49" s="69"/>
      <c r="HZ49" s="69"/>
      <c r="IA49" s="69"/>
      <c r="IB49" s="69"/>
      <c r="IC49" s="69"/>
      <c r="ID49" s="69"/>
      <c r="IE49" s="69"/>
      <c r="IF49" s="69"/>
      <c r="IG49" s="69"/>
      <c r="IH49" s="69"/>
      <c r="II49" s="69"/>
      <c r="IJ49" s="69"/>
      <c r="IK49" s="69"/>
      <c r="IL49" s="69"/>
      <c r="IM49" s="69"/>
      <c r="IN49" s="69"/>
      <c r="IO49" s="69"/>
      <c r="IP49" s="69"/>
      <c r="IQ49" s="69"/>
      <c r="IR49" s="69"/>
      <c r="IS49" s="69"/>
      <c r="IT49" s="69"/>
      <c r="IU49" s="69"/>
    </row>
    <row r="50" spans="1:255" s="91" customFormat="1" ht="12" customHeight="1" x14ac:dyDescent="0.25">
      <c r="A50" s="85"/>
      <c r="B50" s="86" t="s">
        <v>120</v>
      </c>
      <c r="C50" s="87" t="s">
        <v>121</v>
      </c>
      <c r="D50" s="87">
        <v>30</v>
      </c>
      <c r="E50" s="87" t="s">
        <v>78</v>
      </c>
      <c r="F50" s="88">
        <v>1192</v>
      </c>
      <c r="G50" s="89">
        <f>(D50*F50)</f>
        <v>35760</v>
      </c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0"/>
      <c r="EL50" s="90"/>
      <c r="EM50" s="90"/>
      <c r="EN50" s="90"/>
      <c r="EO50" s="90"/>
      <c r="EP50" s="90"/>
      <c r="EQ50" s="90"/>
      <c r="ER50" s="90"/>
      <c r="ES50" s="90"/>
      <c r="ET50" s="90"/>
      <c r="EU50" s="90"/>
      <c r="EV50" s="90"/>
      <c r="EW50" s="90"/>
      <c r="EX50" s="90"/>
      <c r="EY50" s="90"/>
      <c r="EZ50" s="90"/>
      <c r="FA50" s="90"/>
      <c r="FB50" s="90"/>
      <c r="FC50" s="90"/>
      <c r="FD50" s="90"/>
      <c r="FE50" s="90"/>
      <c r="FF50" s="90"/>
      <c r="FG50" s="90"/>
      <c r="FH50" s="90"/>
      <c r="FI50" s="90"/>
      <c r="FJ50" s="90"/>
      <c r="FK50" s="90"/>
      <c r="FL50" s="90"/>
      <c r="FM50" s="90"/>
      <c r="FN50" s="90"/>
      <c r="FO50" s="90"/>
      <c r="FP50" s="90"/>
      <c r="FQ50" s="90"/>
      <c r="FR50" s="90"/>
      <c r="FS50" s="90"/>
      <c r="FT50" s="90"/>
      <c r="FU50" s="90"/>
      <c r="FV50" s="90"/>
      <c r="FW50" s="90"/>
      <c r="FX50" s="90"/>
      <c r="FY50" s="90"/>
      <c r="FZ50" s="90"/>
      <c r="GA50" s="90"/>
      <c r="GB50" s="90"/>
      <c r="GC50" s="90"/>
      <c r="GD50" s="90"/>
      <c r="GE50" s="90"/>
      <c r="GF50" s="90"/>
      <c r="GG50" s="90"/>
      <c r="GH50" s="90"/>
      <c r="GI50" s="90"/>
      <c r="GJ50" s="90"/>
      <c r="GK50" s="90"/>
      <c r="GL50" s="90"/>
      <c r="GM50" s="90"/>
      <c r="GN50" s="90"/>
      <c r="GO50" s="90"/>
      <c r="GP50" s="90"/>
      <c r="GQ50" s="90"/>
      <c r="GR50" s="90"/>
      <c r="GS50" s="90"/>
      <c r="GT50" s="90"/>
      <c r="GU50" s="90"/>
      <c r="GV50" s="90"/>
      <c r="GW50" s="90"/>
      <c r="GX50" s="90"/>
      <c r="GY50" s="90"/>
      <c r="GZ50" s="90"/>
      <c r="HA50" s="90"/>
      <c r="HB50" s="90"/>
      <c r="HC50" s="90"/>
      <c r="HD50" s="90"/>
      <c r="HE50" s="90"/>
      <c r="HF50" s="90"/>
      <c r="HG50" s="90"/>
      <c r="HH50" s="90"/>
      <c r="HI50" s="90"/>
      <c r="HJ50" s="90"/>
      <c r="HK50" s="90"/>
      <c r="HL50" s="90"/>
      <c r="HM50" s="90"/>
      <c r="HN50" s="90"/>
      <c r="HO50" s="90"/>
      <c r="HP50" s="90"/>
      <c r="HQ50" s="90"/>
      <c r="HR50" s="90"/>
      <c r="HS50" s="90"/>
      <c r="HT50" s="90"/>
      <c r="HU50" s="90"/>
      <c r="HV50" s="90"/>
      <c r="HW50" s="90"/>
      <c r="HX50" s="90"/>
      <c r="HY50" s="90"/>
      <c r="HZ50" s="90"/>
      <c r="IA50" s="90"/>
      <c r="IB50" s="90"/>
      <c r="IC50" s="90"/>
      <c r="ID50" s="90"/>
      <c r="IE50" s="90"/>
      <c r="IF50" s="90"/>
      <c r="IG50" s="90"/>
      <c r="IH50" s="90"/>
      <c r="II50" s="90"/>
      <c r="IJ50" s="90"/>
      <c r="IK50" s="90"/>
      <c r="IL50" s="90"/>
      <c r="IM50" s="90"/>
      <c r="IN50" s="90"/>
      <c r="IO50" s="90"/>
      <c r="IP50" s="90"/>
      <c r="IQ50" s="90"/>
      <c r="IR50" s="90"/>
      <c r="IS50" s="90"/>
      <c r="IT50" s="90"/>
      <c r="IU50" s="90"/>
    </row>
    <row r="51" spans="1:255" s="91" customFormat="1" ht="12" customHeight="1" x14ac:dyDescent="0.25">
      <c r="A51" s="85"/>
      <c r="B51" s="86" t="s">
        <v>122</v>
      </c>
      <c r="C51" s="87" t="s">
        <v>121</v>
      </c>
      <c r="D51" s="87">
        <v>30</v>
      </c>
      <c r="E51" s="87" t="s">
        <v>78</v>
      </c>
      <c r="F51" s="88">
        <v>1100</v>
      </c>
      <c r="G51" s="89">
        <f>(D51*F51)</f>
        <v>33000</v>
      </c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  <c r="EA51" s="90"/>
      <c r="EB51" s="90"/>
      <c r="EC51" s="90"/>
      <c r="ED51" s="90"/>
      <c r="EE51" s="90"/>
      <c r="EF51" s="90"/>
      <c r="EG51" s="90"/>
      <c r="EH51" s="90"/>
      <c r="EI51" s="90"/>
      <c r="EJ51" s="90"/>
      <c r="EK51" s="90"/>
      <c r="EL51" s="90"/>
      <c r="EM51" s="90"/>
      <c r="EN51" s="90"/>
      <c r="EO51" s="90"/>
      <c r="EP51" s="90"/>
      <c r="EQ51" s="90"/>
      <c r="ER51" s="90"/>
      <c r="ES51" s="90"/>
      <c r="ET51" s="90"/>
      <c r="EU51" s="90"/>
      <c r="EV51" s="90"/>
      <c r="EW51" s="90"/>
      <c r="EX51" s="90"/>
      <c r="EY51" s="90"/>
      <c r="EZ51" s="90"/>
      <c r="FA51" s="90"/>
      <c r="FB51" s="90"/>
      <c r="FC51" s="90"/>
      <c r="FD51" s="90"/>
      <c r="FE51" s="90"/>
      <c r="FF51" s="90"/>
      <c r="FG51" s="90"/>
      <c r="FH51" s="90"/>
      <c r="FI51" s="90"/>
      <c r="FJ51" s="90"/>
      <c r="FK51" s="90"/>
      <c r="FL51" s="90"/>
      <c r="FM51" s="90"/>
      <c r="FN51" s="90"/>
      <c r="FO51" s="90"/>
      <c r="FP51" s="90"/>
      <c r="FQ51" s="90"/>
      <c r="FR51" s="90"/>
      <c r="FS51" s="90"/>
      <c r="FT51" s="90"/>
      <c r="FU51" s="90"/>
      <c r="FV51" s="90"/>
      <c r="FW51" s="90"/>
      <c r="FX51" s="90"/>
      <c r="FY51" s="90"/>
      <c r="FZ51" s="90"/>
      <c r="GA51" s="90"/>
      <c r="GB51" s="90"/>
      <c r="GC51" s="90"/>
      <c r="GD51" s="90"/>
      <c r="GE51" s="90"/>
      <c r="GF51" s="90"/>
      <c r="GG51" s="90"/>
      <c r="GH51" s="90"/>
      <c r="GI51" s="90"/>
      <c r="GJ51" s="90"/>
      <c r="GK51" s="90"/>
      <c r="GL51" s="90"/>
      <c r="GM51" s="90"/>
      <c r="GN51" s="90"/>
      <c r="GO51" s="90"/>
      <c r="GP51" s="90"/>
      <c r="GQ51" s="90"/>
      <c r="GR51" s="90"/>
      <c r="GS51" s="90"/>
      <c r="GT51" s="90"/>
      <c r="GU51" s="90"/>
      <c r="GV51" s="90"/>
      <c r="GW51" s="90"/>
      <c r="GX51" s="90"/>
      <c r="GY51" s="90"/>
      <c r="GZ51" s="90"/>
      <c r="HA51" s="90"/>
      <c r="HB51" s="90"/>
      <c r="HC51" s="90"/>
      <c r="HD51" s="90"/>
      <c r="HE51" s="90"/>
      <c r="HF51" s="90"/>
      <c r="HG51" s="90"/>
      <c r="HH51" s="90"/>
      <c r="HI51" s="90"/>
      <c r="HJ51" s="90"/>
      <c r="HK51" s="90"/>
      <c r="HL51" s="90"/>
      <c r="HM51" s="90"/>
      <c r="HN51" s="90"/>
      <c r="HO51" s="90"/>
      <c r="HP51" s="90"/>
      <c r="HQ51" s="90"/>
      <c r="HR51" s="90"/>
      <c r="HS51" s="90"/>
      <c r="HT51" s="90"/>
      <c r="HU51" s="90"/>
      <c r="HV51" s="90"/>
      <c r="HW51" s="90"/>
      <c r="HX51" s="90"/>
      <c r="HY51" s="90"/>
      <c r="HZ51" s="90"/>
      <c r="IA51" s="90"/>
      <c r="IB51" s="90"/>
      <c r="IC51" s="90"/>
      <c r="ID51" s="90"/>
      <c r="IE51" s="90"/>
      <c r="IF51" s="90"/>
      <c r="IG51" s="90"/>
      <c r="IH51" s="90"/>
      <c r="II51" s="90"/>
      <c r="IJ51" s="90"/>
      <c r="IK51" s="90"/>
      <c r="IL51" s="90"/>
      <c r="IM51" s="90"/>
      <c r="IN51" s="90"/>
      <c r="IO51" s="90"/>
      <c r="IP51" s="90"/>
      <c r="IQ51" s="90"/>
      <c r="IR51" s="90"/>
      <c r="IS51" s="90"/>
      <c r="IT51" s="90"/>
      <c r="IU51" s="90"/>
    </row>
    <row r="52" spans="1:255" s="91" customFormat="1" ht="12" customHeight="1" x14ac:dyDescent="0.25">
      <c r="A52" s="85"/>
      <c r="B52" s="86" t="s">
        <v>79</v>
      </c>
      <c r="C52" s="87" t="s">
        <v>77</v>
      </c>
      <c r="D52" s="87">
        <v>30</v>
      </c>
      <c r="E52" s="87" t="s">
        <v>78</v>
      </c>
      <c r="F52" s="88">
        <v>350</v>
      </c>
      <c r="G52" s="89">
        <f t="shared" ref="G52:G57" si="2">(D52*F52)</f>
        <v>10500</v>
      </c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  <c r="EA52" s="90"/>
      <c r="EB52" s="90"/>
      <c r="EC52" s="90"/>
      <c r="ED52" s="90"/>
      <c r="EE52" s="90"/>
      <c r="EF52" s="90"/>
      <c r="EG52" s="90"/>
      <c r="EH52" s="90"/>
      <c r="EI52" s="90"/>
      <c r="EJ52" s="90"/>
      <c r="EK52" s="90"/>
      <c r="EL52" s="90"/>
      <c r="EM52" s="90"/>
      <c r="EN52" s="90"/>
      <c r="EO52" s="90"/>
      <c r="EP52" s="90"/>
      <c r="EQ52" s="90"/>
      <c r="ER52" s="90"/>
      <c r="ES52" s="90"/>
      <c r="ET52" s="90"/>
      <c r="EU52" s="90"/>
      <c r="EV52" s="90"/>
      <c r="EW52" s="90"/>
      <c r="EX52" s="90"/>
      <c r="EY52" s="90"/>
      <c r="EZ52" s="90"/>
      <c r="FA52" s="90"/>
      <c r="FB52" s="90"/>
      <c r="FC52" s="90"/>
      <c r="FD52" s="90"/>
      <c r="FE52" s="90"/>
      <c r="FF52" s="90"/>
      <c r="FG52" s="90"/>
      <c r="FH52" s="90"/>
      <c r="FI52" s="90"/>
      <c r="FJ52" s="90"/>
      <c r="FK52" s="90"/>
      <c r="FL52" s="90"/>
      <c r="FM52" s="90"/>
      <c r="FN52" s="90"/>
      <c r="FO52" s="90"/>
      <c r="FP52" s="90"/>
      <c r="FQ52" s="90"/>
      <c r="FR52" s="90"/>
      <c r="FS52" s="90"/>
      <c r="FT52" s="90"/>
      <c r="FU52" s="90"/>
      <c r="FV52" s="90"/>
      <c r="FW52" s="90"/>
      <c r="FX52" s="90"/>
      <c r="FY52" s="90"/>
      <c r="FZ52" s="90"/>
      <c r="GA52" s="90"/>
      <c r="GB52" s="90"/>
      <c r="GC52" s="90"/>
      <c r="GD52" s="90"/>
      <c r="GE52" s="90"/>
      <c r="GF52" s="90"/>
      <c r="GG52" s="90"/>
      <c r="GH52" s="90"/>
      <c r="GI52" s="90"/>
      <c r="GJ52" s="90"/>
      <c r="GK52" s="90"/>
      <c r="GL52" s="90"/>
      <c r="GM52" s="90"/>
      <c r="GN52" s="90"/>
      <c r="GO52" s="90"/>
      <c r="GP52" s="90"/>
      <c r="GQ52" s="90"/>
      <c r="GR52" s="90"/>
      <c r="GS52" s="90"/>
      <c r="GT52" s="90"/>
      <c r="GU52" s="90"/>
      <c r="GV52" s="90"/>
      <c r="GW52" s="90"/>
      <c r="GX52" s="90"/>
      <c r="GY52" s="90"/>
      <c r="GZ52" s="90"/>
      <c r="HA52" s="90"/>
      <c r="HB52" s="90"/>
      <c r="HC52" s="90"/>
      <c r="HD52" s="90"/>
      <c r="HE52" s="90"/>
      <c r="HF52" s="90"/>
      <c r="HG52" s="90"/>
      <c r="HH52" s="90"/>
      <c r="HI52" s="90"/>
      <c r="HJ52" s="90"/>
      <c r="HK52" s="90"/>
      <c r="HL52" s="90"/>
      <c r="HM52" s="90"/>
      <c r="HN52" s="90"/>
      <c r="HO52" s="90"/>
      <c r="HP52" s="90"/>
      <c r="HQ52" s="90"/>
      <c r="HR52" s="90"/>
      <c r="HS52" s="90"/>
      <c r="HT52" s="90"/>
      <c r="HU52" s="90"/>
      <c r="HV52" s="90"/>
      <c r="HW52" s="90"/>
      <c r="HX52" s="90"/>
      <c r="HY52" s="90"/>
      <c r="HZ52" s="90"/>
      <c r="IA52" s="90"/>
      <c r="IB52" s="90"/>
      <c r="IC52" s="90"/>
      <c r="ID52" s="90"/>
      <c r="IE52" s="90"/>
      <c r="IF52" s="90"/>
      <c r="IG52" s="90"/>
      <c r="IH52" s="90"/>
      <c r="II52" s="90"/>
      <c r="IJ52" s="90"/>
      <c r="IK52" s="90"/>
      <c r="IL52" s="90"/>
      <c r="IM52" s="90"/>
      <c r="IN52" s="90"/>
      <c r="IO52" s="90"/>
      <c r="IP52" s="90"/>
      <c r="IQ52" s="90"/>
      <c r="IR52" s="90"/>
      <c r="IS52" s="90"/>
      <c r="IT52" s="90"/>
      <c r="IU52" s="90"/>
    </row>
    <row r="53" spans="1:255" s="91" customFormat="1" ht="12" customHeight="1" x14ac:dyDescent="0.25">
      <c r="A53" s="85"/>
      <c r="B53" s="86" t="s">
        <v>112</v>
      </c>
      <c r="C53" s="87" t="s">
        <v>33</v>
      </c>
      <c r="D53" s="87">
        <v>40000</v>
      </c>
      <c r="E53" s="87" t="s">
        <v>80</v>
      </c>
      <c r="F53" s="88">
        <v>19</v>
      </c>
      <c r="G53" s="89">
        <f t="shared" si="2"/>
        <v>760000</v>
      </c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  <c r="DT53" s="90"/>
      <c r="DU53" s="90"/>
      <c r="DV53" s="90"/>
      <c r="DW53" s="90"/>
      <c r="DX53" s="90"/>
      <c r="DY53" s="90"/>
      <c r="DZ53" s="90"/>
      <c r="EA53" s="90"/>
      <c r="EB53" s="90"/>
      <c r="EC53" s="90"/>
      <c r="ED53" s="90"/>
      <c r="EE53" s="90"/>
      <c r="EF53" s="90"/>
      <c r="EG53" s="90"/>
      <c r="EH53" s="90"/>
      <c r="EI53" s="90"/>
      <c r="EJ53" s="90"/>
      <c r="EK53" s="90"/>
      <c r="EL53" s="90"/>
      <c r="EM53" s="90"/>
      <c r="EN53" s="90"/>
      <c r="EO53" s="90"/>
      <c r="EP53" s="90"/>
      <c r="EQ53" s="90"/>
      <c r="ER53" s="90"/>
      <c r="ES53" s="90"/>
      <c r="ET53" s="90"/>
      <c r="EU53" s="90"/>
      <c r="EV53" s="90"/>
      <c r="EW53" s="90"/>
      <c r="EX53" s="90"/>
      <c r="EY53" s="90"/>
      <c r="EZ53" s="90"/>
      <c r="FA53" s="90"/>
      <c r="FB53" s="90"/>
      <c r="FC53" s="90"/>
      <c r="FD53" s="90"/>
      <c r="FE53" s="90"/>
      <c r="FF53" s="90"/>
      <c r="FG53" s="90"/>
      <c r="FH53" s="90"/>
      <c r="FI53" s="90"/>
      <c r="FJ53" s="90"/>
      <c r="FK53" s="90"/>
      <c r="FL53" s="90"/>
      <c r="FM53" s="90"/>
      <c r="FN53" s="90"/>
      <c r="FO53" s="90"/>
      <c r="FP53" s="90"/>
      <c r="FQ53" s="90"/>
      <c r="FR53" s="90"/>
      <c r="FS53" s="90"/>
      <c r="FT53" s="90"/>
      <c r="FU53" s="90"/>
      <c r="FV53" s="90"/>
      <c r="FW53" s="90"/>
      <c r="FX53" s="90"/>
      <c r="FY53" s="90"/>
      <c r="FZ53" s="90"/>
      <c r="GA53" s="90"/>
      <c r="GB53" s="90"/>
      <c r="GC53" s="90"/>
      <c r="GD53" s="90"/>
      <c r="GE53" s="90"/>
      <c r="GF53" s="90"/>
      <c r="GG53" s="90"/>
      <c r="GH53" s="90"/>
      <c r="GI53" s="90"/>
      <c r="GJ53" s="90"/>
      <c r="GK53" s="90"/>
      <c r="GL53" s="90"/>
      <c r="GM53" s="90"/>
      <c r="GN53" s="90"/>
      <c r="GO53" s="90"/>
      <c r="GP53" s="90"/>
      <c r="GQ53" s="90"/>
      <c r="GR53" s="90"/>
      <c r="GS53" s="90"/>
      <c r="GT53" s="90"/>
      <c r="GU53" s="90"/>
      <c r="GV53" s="90"/>
      <c r="GW53" s="90"/>
      <c r="GX53" s="90"/>
      <c r="GY53" s="90"/>
      <c r="GZ53" s="90"/>
      <c r="HA53" s="90"/>
      <c r="HB53" s="90"/>
      <c r="HC53" s="90"/>
      <c r="HD53" s="90"/>
      <c r="HE53" s="90"/>
      <c r="HF53" s="90"/>
      <c r="HG53" s="90"/>
      <c r="HH53" s="90"/>
      <c r="HI53" s="90"/>
      <c r="HJ53" s="90"/>
      <c r="HK53" s="90"/>
      <c r="HL53" s="90"/>
      <c r="HM53" s="90"/>
      <c r="HN53" s="90"/>
      <c r="HO53" s="90"/>
      <c r="HP53" s="90"/>
      <c r="HQ53" s="90"/>
      <c r="HR53" s="90"/>
      <c r="HS53" s="90"/>
      <c r="HT53" s="90"/>
      <c r="HU53" s="90"/>
      <c r="HV53" s="90"/>
      <c r="HW53" s="90"/>
      <c r="HX53" s="90"/>
      <c r="HY53" s="90"/>
      <c r="HZ53" s="90"/>
      <c r="IA53" s="90"/>
      <c r="IB53" s="90"/>
      <c r="IC53" s="90"/>
      <c r="ID53" s="90"/>
      <c r="IE53" s="90"/>
      <c r="IF53" s="90"/>
      <c r="IG53" s="90"/>
      <c r="IH53" s="90"/>
      <c r="II53" s="90"/>
      <c r="IJ53" s="90"/>
      <c r="IK53" s="90"/>
      <c r="IL53" s="90"/>
      <c r="IM53" s="90"/>
      <c r="IN53" s="90"/>
      <c r="IO53" s="90"/>
      <c r="IP53" s="90"/>
      <c r="IQ53" s="90"/>
      <c r="IR53" s="90"/>
      <c r="IS53" s="90"/>
      <c r="IT53" s="90"/>
      <c r="IU53" s="90"/>
    </row>
    <row r="54" spans="1:255" s="91" customFormat="1" ht="12" customHeight="1" x14ac:dyDescent="0.25">
      <c r="A54" s="85"/>
      <c r="B54" s="86" t="s">
        <v>81</v>
      </c>
      <c r="C54" s="87" t="s">
        <v>33</v>
      </c>
      <c r="D54" s="87">
        <v>1400</v>
      </c>
      <c r="E54" s="87" t="s">
        <v>80</v>
      </c>
      <c r="F54" s="88">
        <v>200</v>
      </c>
      <c r="G54" s="89">
        <f t="shared" si="2"/>
        <v>280000</v>
      </c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90"/>
      <c r="DY54" s="90"/>
      <c r="DZ54" s="90"/>
      <c r="EA54" s="90"/>
      <c r="EB54" s="90"/>
      <c r="EC54" s="90"/>
      <c r="ED54" s="90"/>
      <c r="EE54" s="90"/>
      <c r="EF54" s="90"/>
      <c r="EG54" s="90"/>
      <c r="EH54" s="90"/>
      <c r="EI54" s="90"/>
      <c r="EJ54" s="90"/>
      <c r="EK54" s="90"/>
      <c r="EL54" s="90"/>
      <c r="EM54" s="90"/>
      <c r="EN54" s="90"/>
      <c r="EO54" s="90"/>
      <c r="EP54" s="90"/>
      <c r="EQ54" s="90"/>
      <c r="ER54" s="90"/>
      <c r="ES54" s="90"/>
      <c r="ET54" s="90"/>
      <c r="EU54" s="90"/>
      <c r="EV54" s="90"/>
      <c r="EW54" s="90"/>
      <c r="EX54" s="90"/>
      <c r="EY54" s="90"/>
      <c r="EZ54" s="90"/>
      <c r="FA54" s="90"/>
      <c r="FB54" s="90"/>
      <c r="FC54" s="90"/>
      <c r="FD54" s="90"/>
      <c r="FE54" s="90"/>
      <c r="FF54" s="90"/>
      <c r="FG54" s="90"/>
      <c r="FH54" s="90"/>
      <c r="FI54" s="90"/>
      <c r="FJ54" s="90"/>
      <c r="FK54" s="90"/>
      <c r="FL54" s="90"/>
      <c r="FM54" s="90"/>
      <c r="FN54" s="90"/>
      <c r="FO54" s="90"/>
      <c r="FP54" s="90"/>
      <c r="FQ54" s="90"/>
      <c r="FR54" s="90"/>
      <c r="FS54" s="90"/>
      <c r="FT54" s="90"/>
      <c r="FU54" s="90"/>
      <c r="FV54" s="90"/>
      <c r="FW54" s="90"/>
      <c r="FX54" s="90"/>
      <c r="FY54" s="90"/>
      <c r="FZ54" s="90"/>
      <c r="GA54" s="90"/>
      <c r="GB54" s="90"/>
      <c r="GC54" s="90"/>
      <c r="GD54" s="90"/>
      <c r="GE54" s="90"/>
      <c r="GF54" s="90"/>
      <c r="GG54" s="90"/>
      <c r="GH54" s="90"/>
      <c r="GI54" s="90"/>
      <c r="GJ54" s="90"/>
      <c r="GK54" s="90"/>
      <c r="GL54" s="90"/>
      <c r="GM54" s="90"/>
      <c r="GN54" s="90"/>
      <c r="GO54" s="90"/>
      <c r="GP54" s="90"/>
      <c r="GQ54" s="90"/>
      <c r="GR54" s="90"/>
      <c r="GS54" s="90"/>
      <c r="GT54" s="90"/>
      <c r="GU54" s="90"/>
      <c r="GV54" s="90"/>
      <c r="GW54" s="90"/>
      <c r="GX54" s="90"/>
      <c r="GY54" s="90"/>
      <c r="GZ54" s="90"/>
      <c r="HA54" s="90"/>
      <c r="HB54" s="90"/>
      <c r="HC54" s="90"/>
      <c r="HD54" s="90"/>
      <c r="HE54" s="90"/>
      <c r="HF54" s="90"/>
      <c r="HG54" s="90"/>
      <c r="HH54" s="90"/>
      <c r="HI54" s="90"/>
      <c r="HJ54" s="90"/>
      <c r="HK54" s="90"/>
      <c r="HL54" s="90"/>
      <c r="HM54" s="90"/>
      <c r="HN54" s="90"/>
      <c r="HO54" s="90"/>
      <c r="HP54" s="90"/>
      <c r="HQ54" s="90"/>
      <c r="HR54" s="90"/>
      <c r="HS54" s="90"/>
      <c r="HT54" s="90"/>
      <c r="HU54" s="90"/>
      <c r="HV54" s="90"/>
      <c r="HW54" s="90"/>
      <c r="HX54" s="90"/>
      <c r="HY54" s="90"/>
      <c r="HZ54" s="90"/>
      <c r="IA54" s="90"/>
      <c r="IB54" s="90"/>
      <c r="IC54" s="90"/>
      <c r="ID54" s="90"/>
      <c r="IE54" s="90"/>
      <c r="IF54" s="90"/>
      <c r="IG54" s="90"/>
      <c r="IH54" s="90"/>
      <c r="II54" s="90"/>
      <c r="IJ54" s="90"/>
      <c r="IK54" s="90"/>
      <c r="IL54" s="90"/>
      <c r="IM54" s="90"/>
      <c r="IN54" s="90"/>
      <c r="IO54" s="90"/>
      <c r="IP54" s="90"/>
      <c r="IQ54" s="90"/>
      <c r="IR54" s="90"/>
      <c r="IS54" s="90"/>
      <c r="IT54" s="90"/>
      <c r="IU54" s="90"/>
    </row>
    <row r="55" spans="1:255" s="91" customFormat="1" ht="12" customHeight="1" x14ac:dyDescent="0.25">
      <c r="A55" s="85"/>
      <c r="B55" s="86" t="s">
        <v>82</v>
      </c>
      <c r="C55" s="87" t="s">
        <v>97</v>
      </c>
      <c r="D55" s="87">
        <v>15</v>
      </c>
      <c r="E55" s="87" t="s">
        <v>96</v>
      </c>
      <c r="F55" s="88">
        <v>25000</v>
      </c>
      <c r="G55" s="89">
        <f t="shared" si="2"/>
        <v>375000</v>
      </c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0"/>
      <c r="DX55" s="90"/>
      <c r="DY55" s="90"/>
      <c r="DZ55" s="90"/>
      <c r="EA55" s="90"/>
      <c r="EB55" s="90"/>
      <c r="EC55" s="90"/>
      <c r="ED55" s="90"/>
      <c r="EE55" s="90"/>
      <c r="EF55" s="90"/>
      <c r="EG55" s="90"/>
      <c r="EH55" s="90"/>
      <c r="EI55" s="90"/>
      <c r="EJ55" s="90"/>
      <c r="EK55" s="90"/>
      <c r="EL55" s="90"/>
      <c r="EM55" s="90"/>
      <c r="EN55" s="90"/>
      <c r="EO55" s="90"/>
      <c r="EP55" s="90"/>
      <c r="EQ55" s="90"/>
      <c r="ER55" s="90"/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0"/>
      <c r="FL55" s="90"/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0"/>
      <c r="GF55" s="90"/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0"/>
      <c r="GZ55" s="90"/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0"/>
      <c r="HT55" s="90"/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0"/>
      <c r="IN55" s="90"/>
      <c r="IO55" s="90"/>
      <c r="IP55" s="90"/>
      <c r="IQ55" s="90"/>
      <c r="IR55" s="90"/>
      <c r="IS55" s="90"/>
      <c r="IT55" s="90"/>
      <c r="IU55" s="90"/>
    </row>
    <row r="56" spans="1:255" s="91" customFormat="1" ht="12" customHeight="1" x14ac:dyDescent="0.25">
      <c r="A56" s="85"/>
      <c r="B56" s="86" t="s">
        <v>83</v>
      </c>
      <c r="C56" s="87" t="s">
        <v>77</v>
      </c>
      <c r="D56" s="87">
        <v>100</v>
      </c>
      <c r="E56" s="87" t="s">
        <v>84</v>
      </c>
      <c r="F56" s="88">
        <v>320</v>
      </c>
      <c r="G56" s="89">
        <f t="shared" si="2"/>
        <v>32000</v>
      </c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0"/>
      <c r="DT56" s="90"/>
      <c r="DU56" s="90"/>
      <c r="DV56" s="90"/>
      <c r="DW56" s="90"/>
      <c r="DX56" s="90"/>
      <c r="DY56" s="90"/>
      <c r="DZ56" s="90"/>
      <c r="EA56" s="90"/>
      <c r="EB56" s="90"/>
      <c r="EC56" s="90"/>
      <c r="ED56" s="90"/>
      <c r="EE56" s="90"/>
      <c r="EF56" s="90"/>
      <c r="EG56" s="90"/>
      <c r="EH56" s="90"/>
      <c r="EI56" s="90"/>
      <c r="EJ56" s="90"/>
      <c r="EK56" s="90"/>
      <c r="EL56" s="90"/>
      <c r="EM56" s="90"/>
      <c r="EN56" s="90"/>
      <c r="EO56" s="90"/>
      <c r="EP56" s="90"/>
      <c r="EQ56" s="90"/>
      <c r="ER56" s="90"/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0"/>
      <c r="FL56" s="90"/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0"/>
      <c r="GF56" s="90"/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0"/>
      <c r="GZ56" s="90"/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0"/>
      <c r="HT56" s="90"/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0"/>
      <c r="IN56" s="90"/>
      <c r="IO56" s="90"/>
      <c r="IP56" s="90"/>
      <c r="IQ56" s="90"/>
      <c r="IR56" s="90"/>
      <c r="IS56" s="90"/>
      <c r="IT56" s="90"/>
      <c r="IU56" s="90"/>
    </row>
    <row r="57" spans="1:255" s="91" customFormat="1" ht="12" customHeight="1" x14ac:dyDescent="0.25">
      <c r="A57" s="85"/>
      <c r="B57" s="86" t="s">
        <v>113</v>
      </c>
      <c r="C57" s="87" t="s">
        <v>85</v>
      </c>
      <c r="D57" s="87">
        <v>1</v>
      </c>
      <c r="E57" s="87" t="s">
        <v>108</v>
      </c>
      <c r="F57" s="88">
        <v>1997000</v>
      </c>
      <c r="G57" s="89">
        <f t="shared" si="2"/>
        <v>1997000</v>
      </c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90"/>
      <c r="DR57" s="90"/>
      <c r="DS57" s="90"/>
      <c r="DT57" s="90"/>
      <c r="DU57" s="90"/>
      <c r="DV57" s="90"/>
      <c r="DW57" s="90"/>
      <c r="DX57" s="90"/>
      <c r="DY57" s="90"/>
      <c r="DZ57" s="90"/>
      <c r="EA57" s="90"/>
      <c r="EB57" s="90"/>
      <c r="EC57" s="90"/>
      <c r="ED57" s="90"/>
      <c r="EE57" s="90"/>
      <c r="EF57" s="90"/>
      <c r="EG57" s="90"/>
      <c r="EH57" s="90"/>
      <c r="EI57" s="90"/>
      <c r="EJ57" s="90"/>
      <c r="EK57" s="90"/>
      <c r="EL57" s="90"/>
      <c r="EM57" s="90"/>
      <c r="EN57" s="90"/>
      <c r="EO57" s="90"/>
      <c r="EP57" s="90"/>
      <c r="EQ57" s="90"/>
      <c r="ER57" s="90"/>
      <c r="ES57" s="90"/>
      <c r="ET57" s="90"/>
      <c r="EU57" s="90"/>
      <c r="EV57" s="90"/>
      <c r="EW57" s="90"/>
      <c r="EX57" s="90"/>
      <c r="EY57" s="90"/>
      <c r="EZ57" s="90"/>
      <c r="FA57" s="90"/>
      <c r="FB57" s="90"/>
      <c r="FC57" s="90"/>
      <c r="FD57" s="90"/>
      <c r="FE57" s="90"/>
      <c r="FF57" s="90"/>
      <c r="FG57" s="90"/>
      <c r="FH57" s="90"/>
      <c r="FI57" s="90"/>
      <c r="FJ57" s="90"/>
      <c r="FK57" s="90"/>
      <c r="FL57" s="90"/>
      <c r="FM57" s="90"/>
      <c r="FN57" s="90"/>
      <c r="FO57" s="90"/>
      <c r="FP57" s="90"/>
      <c r="FQ57" s="90"/>
      <c r="FR57" s="90"/>
      <c r="FS57" s="90"/>
      <c r="FT57" s="90"/>
      <c r="FU57" s="90"/>
      <c r="FV57" s="90"/>
      <c r="FW57" s="90"/>
      <c r="FX57" s="90"/>
      <c r="FY57" s="90"/>
      <c r="FZ57" s="90"/>
      <c r="GA57" s="90"/>
      <c r="GB57" s="90"/>
      <c r="GC57" s="90"/>
      <c r="GD57" s="90"/>
      <c r="GE57" s="90"/>
      <c r="GF57" s="90"/>
      <c r="GG57" s="90"/>
      <c r="GH57" s="90"/>
      <c r="GI57" s="90"/>
      <c r="GJ57" s="90"/>
      <c r="GK57" s="90"/>
      <c r="GL57" s="90"/>
      <c r="GM57" s="90"/>
      <c r="GN57" s="90"/>
      <c r="GO57" s="90"/>
      <c r="GP57" s="90"/>
      <c r="GQ57" s="90"/>
      <c r="GR57" s="90"/>
      <c r="GS57" s="90"/>
      <c r="GT57" s="90"/>
      <c r="GU57" s="90"/>
      <c r="GV57" s="90"/>
      <c r="GW57" s="90"/>
      <c r="GX57" s="90"/>
      <c r="GY57" s="90"/>
      <c r="GZ57" s="90"/>
      <c r="HA57" s="90"/>
      <c r="HB57" s="90"/>
      <c r="HC57" s="90"/>
      <c r="HD57" s="90"/>
      <c r="HE57" s="90"/>
      <c r="HF57" s="90"/>
      <c r="HG57" s="90"/>
      <c r="HH57" s="90"/>
      <c r="HI57" s="90"/>
      <c r="HJ57" s="90"/>
      <c r="HK57" s="90"/>
      <c r="HL57" s="90"/>
      <c r="HM57" s="90"/>
      <c r="HN57" s="90"/>
      <c r="HO57" s="90"/>
      <c r="HP57" s="90"/>
      <c r="HQ57" s="90"/>
      <c r="HR57" s="90"/>
      <c r="HS57" s="90"/>
      <c r="HT57" s="90"/>
      <c r="HU57" s="90"/>
      <c r="HV57" s="90"/>
      <c r="HW57" s="90"/>
      <c r="HX57" s="90"/>
      <c r="HY57" s="90"/>
      <c r="HZ57" s="90"/>
      <c r="IA57" s="90"/>
      <c r="IB57" s="90"/>
      <c r="IC57" s="90"/>
      <c r="ID57" s="90"/>
      <c r="IE57" s="90"/>
      <c r="IF57" s="90"/>
      <c r="IG57" s="90"/>
      <c r="IH57" s="90"/>
      <c r="II57" s="90"/>
      <c r="IJ57" s="90"/>
      <c r="IK57" s="90"/>
      <c r="IL57" s="90"/>
      <c r="IM57" s="90"/>
      <c r="IN57" s="90"/>
      <c r="IO57" s="90"/>
      <c r="IP57" s="90"/>
      <c r="IQ57" s="90"/>
      <c r="IR57" s="90"/>
      <c r="IS57" s="90"/>
      <c r="IT57" s="90"/>
      <c r="IU57" s="90"/>
    </row>
    <row r="58" spans="1:255" customFormat="1" ht="11.25" customHeight="1" x14ac:dyDescent="0.25">
      <c r="A58" s="69"/>
      <c r="B58" s="92" t="s">
        <v>34</v>
      </c>
      <c r="C58" s="93"/>
      <c r="D58" s="93"/>
      <c r="E58" s="93"/>
      <c r="F58" s="94"/>
      <c r="G58" s="95">
        <f>SUM(G50:G57)</f>
        <v>3523260</v>
      </c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  <c r="FI58" s="69"/>
      <c r="FJ58" s="69"/>
      <c r="FK58" s="69"/>
      <c r="FL58" s="69"/>
      <c r="FM58" s="69"/>
      <c r="FN58" s="69"/>
      <c r="FO58" s="69"/>
      <c r="FP58" s="69"/>
      <c r="FQ58" s="69"/>
      <c r="FR58" s="69"/>
      <c r="FS58" s="69"/>
      <c r="FT58" s="69"/>
      <c r="FU58" s="69"/>
      <c r="FV58" s="69"/>
      <c r="FW58" s="69"/>
      <c r="FX58" s="69"/>
      <c r="FY58" s="69"/>
      <c r="FZ58" s="69"/>
      <c r="GA58" s="69"/>
      <c r="GB58" s="69"/>
      <c r="GC58" s="69"/>
      <c r="GD58" s="69"/>
      <c r="GE58" s="69"/>
      <c r="GF58" s="69"/>
      <c r="GG58" s="69"/>
      <c r="GH58" s="69"/>
      <c r="GI58" s="69"/>
      <c r="GJ58" s="69"/>
      <c r="GK58" s="69"/>
      <c r="GL58" s="69"/>
      <c r="GM58" s="69"/>
      <c r="GN58" s="69"/>
      <c r="GO58" s="69"/>
      <c r="GP58" s="69"/>
      <c r="GQ58" s="69"/>
      <c r="GR58" s="69"/>
      <c r="GS58" s="69"/>
      <c r="GT58" s="69"/>
      <c r="GU58" s="69"/>
      <c r="GV58" s="69"/>
      <c r="GW58" s="69"/>
      <c r="GX58" s="69"/>
      <c r="GY58" s="69"/>
      <c r="GZ58" s="69"/>
      <c r="HA58" s="69"/>
      <c r="HB58" s="69"/>
      <c r="HC58" s="69"/>
      <c r="HD58" s="69"/>
      <c r="HE58" s="69"/>
      <c r="HF58" s="69"/>
      <c r="HG58" s="69"/>
      <c r="HH58" s="69"/>
      <c r="HI58" s="69"/>
      <c r="HJ58" s="69"/>
      <c r="HK58" s="69"/>
      <c r="HL58" s="69"/>
      <c r="HM58" s="69"/>
      <c r="HN58" s="69"/>
      <c r="HO58" s="69"/>
      <c r="HP58" s="69"/>
      <c r="HQ58" s="69"/>
      <c r="HR58" s="69"/>
      <c r="HS58" s="69"/>
      <c r="HT58" s="69"/>
      <c r="HU58" s="69"/>
      <c r="HV58" s="69"/>
      <c r="HW58" s="69"/>
      <c r="HX58" s="69"/>
      <c r="HY58" s="69"/>
      <c r="HZ58" s="69"/>
      <c r="IA58" s="69"/>
      <c r="IB58" s="69"/>
      <c r="IC58" s="69"/>
      <c r="ID58" s="69"/>
      <c r="IE58" s="69"/>
      <c r="IF58" s="69"/>
      <c r="IG58" s="69"/>
      <c r="IH58" s="69"/>
      <c r="II58" s="69"/>
      <c r="IJ58" s="69"/>
      <c r="IK58" s="69"/>
      <c r="IL58" s="69"/>
      <c r="IM58" s="69"/>
      <c r="IN58" s="69"/>
      <c r="IO58" s="69"/>
      <c r="IP58" s="69"/>
      <c r="IQ58" s="69"/>
      <c r="IR58" s="69"/>
      <c r="IS58" s="69"/>
      <c r="IT58" s="69"/>
      <c r="IU58" s="69"/>
    </row>
    <row r="59" spans="1:255" customFormat="1" ht="15.75" customHeight="1" x14ac:dyDescent="0.25">
      <c r="A59" s="77"/>
      <c r="B59" s="96"/>
      <c r="C59" s="97"/>
      <c r="D59" s="97"/>
      <c r="E59" s="97"/>
      <c r="F59" s="98"/>
      <c r="G59" s="98"/>
      <c r="H59" s="69"/>
      <c r="I59" s="69"/>
      <c r="J59" s="69"/>
      <c r="K59" s="9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  <c r="FG59" s="69"/>
      <c r="FH59" s="69"/>
      <c r="FI59" s="69"/>
      <c r="FJ59" s="69"/>
      <c r="FK59" s="69"/>
      <c r="FL59" s="69"/>
      <c r="FM59" s="69"/>
      <c r="FN59" s="69"/>
      <c r="FO59" s="69"/>
      <c r="FP59" s="69"/>
      <c r="FQ59" s="69"/>
      <c r="FR59" s="69"/>
      <c r="FS59" s="69"/>
      <c r="FT59" s="69"/>
      <c r="FU59" s="69"/>
      <c r="FV59" s="69"/>
      <c r="FW59" s="69"/>
      <c r="FX59" s="69"/>
      <c r="FY59" s="69"/>
      <c r="FZ59" s="69"/>
      <c r="GA59" s="69"/>
      <c r="GB59" s="69"/>
      <c r="GC59" s="69"/>
      <c r="GD59" s="69"/>
      <c r="GE59" s="69"/>
      <c r="GF59" s="69"/>
      <c r="GG59" s="69"/>
      <c r="GH59" s="69"/>
      <c r="GI59" s="69"/>
      <c r="GJ59" s="69"/>
      <c r="GK59" s="69"/>
      <c r="GL59" s="69"/>
      <c r="GM59" s="69"/>
      <c r="GN59" s="69"/>
      <c r="GO59" s="69"/>
      <c r="GP59" s="69"/>
      <c r="GQ59" s="69"/>
      <c r="GR59" s="69"/>
      <c r="GS59" s="69"/>
      <c r="GT59" s="69"/>
      <c r="GU59" s="69"/>
      <c r="GV59" s="69"/>
      <c r="GW59" s="69"/>
      <c r="GX59" s="69"/>
      <c r="GY59" s="69"/>
      <c r="GZ59" s="69"/>
      <c r="HA59" s="69"/>
      <c r="HB59" s="69"/>
      <c r="HC59" s="69"/>
      <c r="HD59" s="69"/>
      <c r="HE59" s="69"/>
      <c r="HF59" s="69"/>
      <c r="HG59" s="69"/>
      <c r="HH59" s="69"/>
      <c r="HI59" s="69"/>
      <c r="HJ59" s="69"/>
      <c r="HK59" s="69"/>
      <c r="HL59" s="69"/>
      <c r="HM59" s="69"/>
      <c r="HN59" s="69"/>
      <c r="HO59" s="69"/>
      <c r="HP59" s="69"/>
      <c r="HQ59" s="69"/>
      <c r="HR59" s="69"/>
      <c r="HS59" s="69"/>
      <c r="HT59" s="69"/>
      <c r="HU59" s="69"/>
      <c r="HV59" s="69"/>
      <c r="HW59" s="69"/>
      <c r="HX59" s="69"/>
      <c r="HY59" s="69"/>
      <c r="HZ59" s="69"/>
      <c r="IA59" s="69"/>
      <c r="IB59" s="69"/>
      <c r="IC59" s="69"/>
      <c r="ID59" s="69"/>
      <c r="IE59" s="69"/>
      <c r="IF59" s="69"/>
      <c r="IG59" s="69"/>
      <c r="IH59" s="69"/>
      <c r="II59" s="69"/>
      <c r="IJ59" s="69"/>
      <c r="IK59" s="69"/>
      <c r="IL59" s="69"/>
      <c r="IM59" s="69"/>
      <c r="IN59" s="69"/>
      <c r="IO59" s="69"/>
      <c r="IP59" s="69"/>
      <c r="IQ59" s="69"/>
      <c r="IR59" s="69"/>
      <c r="IS59" s="69"/>
      <c r="IT59" s="69"/>
      <c r="IU59" s="69"/>
    </row>
    <row r="60" spans="1:255" customFormat="1" ht="12" customHeight="1" x14ac:dyDescent="0.25">
      <c r="A60" s="77"/>
      <c r="B60" s="78" t="s">
        <v>35</v>
      </c>
      <c r="C60" s="79"/>
      <c r="D60" s="80"/>
      <c r="E60" s="80"/>
      <c r="F60" s="81"/>
      <c r="G60" s="82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  <c r="FI60" s="69"/>
      <c r="FJ60" s="69"/>
      <c r="FK60" s="69"/>
      <c r="FL60" s="69"/>
      <c r="FM60" s="69"/>
      <c r="FN60" s="69"/>
      <c r="FO60" s="69"/>
      <c r="FP60" s="69"/>
      <c r="FQ60" s="69"/>
      <c r="FR60" s="69"/>
      <c r="FS60" s="69"/>
      <c r="FT60" s="69"/>
      <c r="FU60" s="69"/>
      <c r="FV60" s="69"/>
      <c r="FW60" s="69"/>
      <c r="FX60" s="69"/>
      <c r="FY60" s="69"/>
      <c r="FZ60" s="69"/>
      <c r="GA60" s="69"/>
      <c r="GB60" s="69"/>
      <c r="GC60" s="69"/>
      <c r="GD60" s="69"/>
      <c r="GE60" s="69"/>
      <c r="GF60" s="69"/>
      <c r="GG60" s="69"/>
      <c r="GH60" s="69"/>
      <c r="GI60" s="69"/>
      <c r="GJ60" s="69"/>
      <c r="GK60" s="69"/>
      <c r="GL60" s="69"/>
      <c r="GM60" s="69"/>
      <c r="GN60" s="69"/>
      <c r="GO60" s="69"/>
      <c r="GP60" s="69"/>
      <c r="GQ60" s="69"/>
      <c r="GR60" s="69"/>
      <c r="GS60" s="69"/>
      <c r="GT60" s="69"/>
      <c r="GU60" s="69"/>
      <c r="GV60" s="69"/>
      <c r="GW60" s="69"/>
      <c r="GX60" s="69"/>
      <c r="GY60" s="69"/>
      <c r="GZ60" s="69"/>
      <c r="HA60" s="69"/>
      <c r="HB60" s="69"/>
      <c r="HC60" s="69"/>
      <c r="HD60" s="69"/>
      <c r="HE60" s="69"/>
      <c r="HF60" s="69"/>
      <c r="HG60" s="69"/>
      <c r="HH60" s="69"/>
      <c r="HI60" s="69"/>
      <c r="HJ60" s="69"/>
      <c r="HK60" s="69"/>
      <c r="HL60" s="69"/>
      <c r="HM60" s="69"/>
      <c r="HN60" s="69"/>
      <c r="HO60" s="69"/>
      <c r="HP60" s="69"/>
      <c r="HQ60" s="69"/>
      <c r="HR60" s="69"/>
      <c r="HS60" s="69"/>
      <c r="HT60" s="69"/>
      <c r="HU60" s="69"/>
      <c r="HV60" s="69"/>
      <c r="HW60" s="69"/>
      <c r="HX60" s="69"/>
      <c r="HY60" s="69"/>
      <c r="HZ60" s="69"/>
      <c r="IA60" s="69"/>
      <c r="IB60" s="69"/>
      <c r="IC60" s="69"/>
      <c r="ID60" s="69"/>
      <c r="IE60" s="69"/>
      <c r="IF60" s="69"/>
      <c r="IG60" s="69"/>
      <c r="IH60" s="69"/>
      <c r="II60" s="69"/>
      <c r="IJ60" s="69"/>
      <c r="IK60" s="69"/>
      <c r="IL60" s="69"/>
      <c r="IM60" s="69"/>
      <c r="IN60" s="69"/>
      <c r="IO60" s="69"/>
      <c r="IP60" s="69"/>
      <c r="IQ60" s="69"/>
      <c r="IR60" s="69"/>
      <c r="IS60" s="69"/>
      <c r="IT60" s="69"/>
      <c r="IU60" s="69"/>
    </row>
    <row r="61" spans="1:255" customFormat="1" ht="24" customHeight="1" x14ac:dyDescent="0.25">
      <c r="A61" s="77"/>
      <c r="B61" s="83" t="s">
        <v>36</v>
      </c>
      <c r="C61" s="84" t="s">
        <v>31</v>
      </c>
      <c r="D61" s="84" t="s">
        <v>32</v>
      </c>
      <c r="E61" s="83" t="s">
        <v>17</v>
      </c>
      <c r="F61" s="84" t="s">
        <v>18</v>
      </c>
      <c r="G61" s="83" t="s">
        <v>19</v>
      </c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69"/>
      <c r="FN61" s="69"/>
      <c r="FO61" s="69"/>
      <c r="FP61" s="69"/>
      <c r="FQ61" s="69"/>
      <c r="FR61" s="69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  <c r="GH61" s="69"/>
      <c r="GI61" s="69"/>
      <c r="GJ61" s="69"/>
      <c r="GK61" s="69"/>
      <c r="GL61" s="69"/>
      <c r="GM61" s="69"/>
      <c r="GN61" s="69"/>
      <c r="GO61" s="69"/>
      <c r="GP61" s="69"/>
      <c r="GQ61" s="69"/>
      <c r="GR61" s="69"/>
      <c r="GS61" s="69"/>
      <c r="GT61" s="69"/>
      <c r="GU61" s="69"/>
      <c r="GV61" s="69"/>
      <c r="GW61" s="69"/>
      <c r="GX61" s="69"/>
      <c r="GY61" s="69"/>
      <c r="GZ61" s="69"/>
      <c r="HA61" s="69"/>
      <c r="HB61" s="69"/>
      <c r="HC61" s="69"/>
      <c r="HD61" s="69"/>
      <c r="HE61" s="69"/>
      <c r="HF61" s="69"/>
      <c r="HG61" s="69"/>
      <c r="HH61" s="69"/>
      <c r="HI61" s="69"/>
      <c r="HJ61" s="69"/>
      <c r="HK61" s="69"/>
      <c r="HL61" s="69"/>
      <c r="HM61" s="69"/>
      <c r="HN61" s="69"/>
      <c r="HO61" s="69"/>
      <c r="HP61" s="69"/>
      <c r="HQ61" s="69"/>
      <c r="HR61" s="69"/>
      <c r="HS61" s="69"/>
      <c r="HT61" s="69"/>
      <c r="HU61" s="69"/>
      <c r="HV61" s="69"/>
      <c r="HW61" s="69"/>
      <c r="HX61" s="69"/>
      <c r="HY61" s="69"/>
      <c r="HZ61" s="69"/>
      <c r="IA61" s="69"/>
      <c r="IB61" s="69"/>
      <c r="IC61" s="69"/>
      <c r="ID61" s="69"/>
      <c r="IE61" s="69"/>
      <c r="IF61" s="69"/>
      <c r="IG61" s="69"/>
      <c r="IH61" s="69"/>
      <c r="II61" s="69"/>
      <c r="IJ61" s="69"/>
      <c r="IK61" s="69"/>
      <c r="IL61" s="69"/>
      <c r="IM61" s="69"/>
      <c r="IN61" s="69"/>
      <c r="IO61" s="69"/>
      <c r="IP61" s="69"/>
      <c r="IQ61" s="69"/>
      <c r="IR61" s="69"/>
      <c r="IS61" s="69"/>
      <c r="IT61" s="69"/>
      <c r="IU61" s="69"/>
    </row>
    <row r="62" spans="1:255" s="91" customFormat="1" ht="12" customHeight="1" x14ac:dyDescent="0.25">
      <c r="A62" s="85"/>
      <c r="B62" s="86" t="s">
        <v>86</v>
      </c>
      <c r="C62" s="87" t="s">
        <v>119</v>
      </c>
      <c r="D62" s="87">
        <v>4</v>
      </c>
      <c r="E62" s="87" t="s">
        <v>87</v>
      </c>
      <c r="F62" s="88">
        <v>8300</v>
      </c>
      <c r="G62" s="89">
        <f t="shared" ref="G62:G67" si="3">D62*F62</f>
        <v>33200</v>
      </c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</row>
    <row r="63" spans="1:255" s="91" customFormat="1" ht="12" customHeight="1" x14ac:dyDescent="0.25">
      <c r="A63" s="85"/>
      <c r="B63" s="86" t="s">
        <v>88</v>
      </c>
      <c r="C63" s="87" t="s">
        <v>119</v>
      </c>
      <c r="D63" s="87">
        <v>2</v>
      </c>
      <c r="E63" s="87" t="s">
        <v>89</v>
      </c>
      <c r="F63" s="88">
        <v>6000</v>
      </c>
      <c r="G63" s="89">
        <f t="shared" si="3"/>
        <v>12000</v>
      </c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90"/>
      <c r="CF63" s="90"/>
      <c r="CG63" s="90"/>
      <c r="CH63" s="90"/>
      <c r="CI63" s="90"/>
      <c r="CJ63" s="90"/>
      <c r="CK63" s="90"/>
      <c r="CL63" s="90"/>
      <c r="CM63" s="90"/>
      <c r="CN63" s="90"/>
      <c r="CO63" s="90"/>
      <c r="CP63" s="90"/>
      <c r="CQ63" s="90"/>
      <c r="CR63" s="90"/>
      <c r="CS63" s="90"/>
      <c r="CT63" s="90"/>
      <c r="CU63" s="90"/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90"/>
      <c r="DW63" s="90"/>
      <c r="DX63" s="90"/>
      <c r="DY63" s="90"/>
      <c r="DZ63" s="90"/>
      <c r="EA63" s="90"/>
      <c r="EB63" s="90"/>
      <c r="EC63" s="90"/>
      <c r="ED63" s="90"/>
      <c r="EE63" s="90"/>
      <c r="EF63" s="90"/>
      <c r="EG63" s="90"/>
      <c r="EH63" s="90"/>
      <c r="EI63" s="90"/>
      <c r="EJ63" s="90"/>
      <c r="EK63" s="90"/>
      <c r="EL63" s="90"/>
      <c r="EM63" s="90"/>
      <c r="EN63" s="90"/>
      <c r="EO63" s="90"/>
      <c r="EP63" s="90"/>
      <c r="EQ63" s="90"/>
      <c r="ER63" s="90"/>
      <c r="ES63" s="90"/>
      <c r="ET63" s="90"/>
      <c r="EU63" s="90"/>
      <c r="EV63" s="90"/>
      <c r="EW63" s="90"/>
      <c r="EX63" s="90"/>
      <c r="EY63" s="90"/>
      <c r="EZ63" s="90"/>
      <c r="FA63" s="90"/>
      <c r="FB63" s="90"/>
      <c r="FC63" s="90"/>
      <c r="FD63" s="90"/>
      <c r="FE63" s="90"/>
      <c r="FF63" s="90"/>
      <c r="FG63" s="90"/>
      <c r="FH63" s="90"/>
      <c r="FI63" s="90"/>
      <c r="FJ63" s="90"/>
      <c r="FK63" s="90"/>
      <c r="FL63" s="90"/>
      <c r="FM63" s="90"/>
      <c r="FN63" s="90"/>
      <c r="FO63" s="90"/>
      <c r="FP63" s="90"/>
      <c r="FQ63" s="90"/>
      <c r="FR63" s="90"/>
      <c r="FS63" s="90"/>
      <c r="FT63" s="90"/>
      <c r="FU63" s="90"/>
      <c r="FV63" s="90"/>
      <c r="FW63" s="90"/>
      <c r="FX63" s="90"/>
      <c r="FY63" s="90"/>
      <c r="FZ63" s="90"/>
      <c r="GA63" s="90"/>
      <c r="GB63" s="90"/>
      <c r="GC63" s="90"/>
      <c r="GD63" s="90"/>
      <c r="GE63" s="90"/>
      <c r="GF63" s="90"/>
      <c r="GG63" s="90"/>
      <c r="GH63" s="90"/>
      <c r="GI63" s="90"/>
      <c r="GJ63" s="90"/>
      <c r="GK63" s="90"/>
      <c r="GL63" s="90"/>
      <c r="GM63" s="90"/>
      <c r="GN63" s="90"/>
      <c r="GO63" s="90"/>
      <c r="GP63" s="90"/>
      <c r="GQ63" s="90"/>
      <c r="GR63" s="90"/>
      <c r="GS63" s="90"/>
      <c r="GT63" s="90"/>
      <c r="GU63" s="90"/>
      <c r="GV63" s="90"/>
      <c r="GW63" s="90"/>
      <c r="GX63" s="90"/>
      <c r="GY63" s="90"/>
      <c r="GZ63" s="90"/>
      <c r="HA63" s="90"/>
      <c r="HB63" s="90"/>
      <c r="HC63" s="90"/>
      <c r="HD63" s="90"/>
      <c r="HE63" s="90"/>
      <c r="HF63" s="90"/>
      <c r="HG63" s="90"/>
      <c r="HH63" s="90"/>
      <c r="HI63" s="90"/>
      <c r="HJ63" s="90"/>
      <c r="HK63" s="90"/>
      <c r="HL63" s="90"/>
      <c r="HM63" s="90"/>
      <c r="HN63" s="90"/>
      <c r="HO63" s="90"/>
      <c r="HP63" s="90"/>
      <c r="HQ63" s="90"/>
      <c r="HR63" s="90"/>
      <c r="HS63" s="90"/>
      <c r="HT63" s="90"/>
      <c r="HU63" s="90"/>
      <c r="HV63" s="90"/>
      <c r="HW63" s="90"/>
      <c r="HX63" s="90"/>
      <c r="HY63" s="90"/>
      <c r="HZ63" s="90"/>
      <c r="IA63" s="90"/>
      <c r="IB63" s="90"/>
      <c r="IC63" s="90"/>
      <c r="ID63" s="90"/>
      <c r="IE63" s="90"/>
      <c r="IF63" s="90"/>
      <c r="IG63" s="90"/>
      <c r="IH63" s="90"/>
      <c r="II63" s="90"/>
      <c r="IJ63" s="90"/>
      <c r="IK63" s="90"/>
      <c r="IL63" s="90"/>
      <c r="IM63" s="90"/>
      <c r="IN63" s="90"/>
      <c r="IO63" s="90"/>
      <c r="IP63" s="90"/>
      <c r="IQ63" s="90"/>
      <c r="IR63" s="90"/>
      <c r="IS63" s="90"/>
      <c r="IT63" s="90"/>
      <c r="IU63" s="90"/>
    </row>
    <row r="64" spans="1:255" s="91" customFormat="1" ht="12" customHeight="1" x14ac:dyDescent="0.25">
      <c r="A64" s="85"/>
      <c r="B64" s="86" t="s">
        <v>71</v>
      </c>
      <c r="C64" s="87" t="s">
        <v>119</v>
      </c>
      <c r="D64" s="87">
        <v>15</v>
      </c>
      <c r="E64" s="87" t="s">
        <v>90</v>
      </c>
      <c r="F64" s="88">
        <v>20000</v>
      </c>
      <c r="G64" s="89">
        <f t="shared" si="3"/>
        <v>300000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  <c r="EG64" s="90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90"/>
      <c r="FG64" s="90"/>
      <c r="FH64" s="90"/>
      <c r="FI64" s="90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90"/>
      <c r="FU64" s="90"/>
      <c r="FV64" s="90"/>
      <c r="FW64" s="90"/>
      <c r="FX64" s="90"/>
      <c r="FY64" s="90"/>
      <c r="FZ64" s="90"/>
      <c r="GA64" s="90"/>
      <c r="GB64" s="90"/>
      <c r="GC64" s="90"/>
      <c r="GD64" s="90"/>
      <c r="GE64" s="90"/>
      <c r="GF64" s="90"/>
      <c r="GG64" s="90"/>
      <c r="GH64" s="90"/>
      <c r="GI64" s="90"/>
      <c r="GJ64" s="90"/>
      <c r="GK64" s="90"/>
      <c r="GL64" s="90"/>
      <c r="GM64" s="90"/>
      <c r="GN64" s="90"/>
      <c r="GO64" s="90"/>
      <c r="GP64" s="90"/>
      <c r="GQ64" s="90"/>
      <c r="GR64" s="90"/>
      <c r="GS64" s="90"/>
      <c r="GT64" s="90"/>
      <c r="GU64" s="90"/>
      <c r="GV64" s="90"/>
      <c r="GW64" s="90"/>
      <c r="GX64" s="90"/>
      <c r="GY64" s="90"/>
      <c r="GZ64" s="90"/>
      <c r="HA64" s="90"/>
      <c r="HB64" s="90"/>
      <c r="HC64" s="90"/>
      <c r="HD64" s="90"/>
      <c r="HE64" s="90"/>
      <c r="HF64" s="90"/>
      <c r="HG64" s="90"/>
      <c r="HH64" s="90"/>
      <c r="HI64" s="90"/>
      <c r="HJ64" s="90"/>
      <c r="HK64" s="90"/>
      <c r="HL64" s="90"/>
      <c r="HM64" s="90"/>
      <c r="HN64" s="90"/>
      <c r="HO64" s="90"/>
      <c r="HP64" s="90"/>
      <c r="HQ64" s="90"/>
      <c r="HR64" s="90"/>
      <c r="HS64" s="90"/>
      <c r="HT64" s="90"/>
      <c r="HU64" s="90"/>
      <c r="HV64" s="90"/>
      <c r="HW64" s="90"/>
      <c r="HX64" s="90"/>
      <c r="HY64" s="90"/>
      <c r="HZ64" s="90"/>
      <c r="IA64" s="90"/>
      <c r="IB64" s="90"/>
      <c r="IC64" s="90"/>
      <c r="ID64" s="90"/>
      <c r="IE64" s="90"/>
      <c r="IF64" s="90"/>
      <c r="IG64" s="90"/>
      <c r="IH64" s="90"/>
      <c r="II64" s="90"/>
      <c r="IJ64" s="90"/>
      <c r="IK64" s="90"/>
      <c r="IL64" s="90"/>
      <c r="IM64" s="90"/>
      <c r="IN64" s="90"/>
      <c r="IO64" s="90"/>
      <c r="IP64" s="90"/>
      <c r="IQ64" s="90"/>
      <c r="IR64" s="90"/>
      <c r="IS64" s="90"/>
      <c r="IT64" s="90"/>
      <c r="IU64" s="90"/>
    </row>
    <row r="65" spans="1:255" s="91" customFormat="1" ht="12" customHeight="1" x14ac:dyDescent="0.25">
      <c r="A65" s="85"/>
      <c r="B65" s="86" t="s">
        <v>123</v>
      </c>
      <c r="C65" s="87" t="s">
        <v>119</v>
      </c>
      <c r="D65" s="87">
        <v>15</v>
      </c>
      <c r="E65" s="87" t="s">
        <v>90</v>
      </c>
      <c r="F65" s="88">
        <v>3200</v>
      </c>
      <c r="G65" s="89">
        <f t="shared" si="3"/>
        <v>48000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0"/>
      <c r="DX65" s="90"/>
      <c r="DY65" s="90"/>
      <c r="DZ65" s="90"/>
      <c r="EA65" s="90"/>
      <c r="EB65" s="90"/>
      <c r="EC65" s="90"/>
      <c r="ED65" s="90"/>
      <c r="EE65" s="90"/>
      <c r="EF65" s="90"/>
      <c r="EG65" s="90"/>
      <c r="EH65" s="90"/>
      <c r="EI65" s="90"/>
      <c r="EJ65" s="90"/>
      <c r="EK65" s="90"/>
      <c r="EL65" s="90"/>
      <c r="EM65" s="90"/>
      <c r="EN65" s="90"/>
      <c r="EO65" s="90"/>
      <c r="EP65" s="90"/>
      <c r="EQ65" s="90"/>
      <c r="ER65" s="90"/>
      <c r="ES65" s="90"/>
      <c r="ET65" s="90"/>
      <c r="EU65" s="90"/>
      <c r="EV65" s="90"/>
      <c r="EW65" s="90"/>
      <c r="EX65" s="90"/>
      <c r="EY65" s="90"/>
      <c r="EZ65" s="90"/>
      <c r="FA65" s="90"/>
      <c r="FB65" s="90"/>
      <c r="FC65" s="90"/>
      <c r="FD65" s="90"/>
      <c r="FE65" s="90"/>
      <c r="FF65" s="90"/>
      <c r="FG65" s="90"/>
      <c r="FH65" s="90"/>
      <c r="FI65" s="90"/>
      <c r="FJ65" s="90"/>
      <c r="FK65" s="90"/>
      <c r="FL65" s="90"/>
      <c r="FM65" s="90"/>
      <c r="FN65" s="90"/>
      <c r="FO65" s="90"/>
      <c r="FP65" s="90"/>
      <c r="FQ65" s="90"/>
      <c r="FR65" s="90"/>
      <c r="FS65" s="90"/>
      <c r="FT65" s="90"/>
      <c r="FU65" s="90"/>
      <c r="FV65" s="90"/>
      <c r="FW65" s="90"/>
      <c r="FX65" s="90"/>
      <c r="FY65" s="90"/>
      <c r="FZ65" s="90"/>
      <c r="GA65" s="90"/>
      <c r="GB65" s="90"/>
      <c r="GC65" s="90"/>
      <c r="GD65" s="90"/>
      <c r="GE65" s="90"/>
      <c r="GF65" s="90"/>
      <c r="GG65" s="90"/>
      <c r="GH65" s="90"/>
      <c r="GI65" s="90"/>
      <c r="GJ65" s="90"/>
      <c r="GK65" s="90"/>
      <c r="GL65" s="90"/>
      <c r="GM65" s="90"/>
      <c r="GN65" s="90"/>
      <c r="GO65" s="90"/>
      <c r="GP65" s="90"/>
      <c r="GQ65" s="90"/>
      <c r="GR65" s="90"/>
      <c r="GS65" s="90"/>
      <c r="GT65" s="90"/>
      <c r="GU65" s="90"/>
      <c r="GV65" s="90"/>
      <c r="GW65" s="90"/>
      <c r="GX65" s="90"/>
      <c r="GY65" s="90"/>
      <c r="GZ65" s="90"/>
      <c r="HA65" s="90"/>
      <c r="HB65" s="90"/>
      <c r="HC65" s="90"/>
      <c r="HD65" s="90"/>
      <c r="HE65" s="90"/>
      <c r="HF65" s="90"/>
      <c r="HG65" s="90"/>
      <c r="HH65" s="90"/>
      <c r="HI65" s="90"/>
      <c r="HJ65" s="90"/>
      <c r="HK65" s="90"/>
      <c r="HL65" s="90"/>
      <c r="HM65" s="90"/>
      <c r="HN65" s="90"/>
      <c r="HO65" s="90"/>
      <c r="HP65" s="90"/>
      <c r="HQ65" s="90"/>
      <c r="HR65" s="90"/>
      <c r="HS65" s="90"/>
      <c r="HT65" s="90"/>
      <c r="HU65" s="90"/>
      <c r="HV65" s="90"/>
      <c r="HW65" s="90"/>
      <c r="HX65" s="90"/>
      <c r="HY65" s="90"/>
      <c r="HZ65" s="90"/>
      <c r="IA65" s="90"/>
      <c r="IB65" s="90"/>
      <c r="IC65" s="90"/>
      <c r="ID65" s="90"/>
      <c r="IE65" s="90"/>
      <c r="IF65" s="90"/>
      <c r="IG65" s="90"/>
      <c r="IH65" s="90"/>
      <c r="II65" s="90"/>
      <c r="IJ65" s="90"/>
      <c r="IK65" s="90"/>
      <c r="IL65" s="90"/>
      <c r="IM65" s="90"/>
      <c r="IN65" s="90"/>
      <c r="IO65" s="90"/>
      <c r="IP65" s="90"/>
      <c r="IQ65" s="90"/>
      <c r="IR65" s="90"/>
      <c r="IS65" s="90"/>
      <c r="IT65" s="90"/>
      <c r="IU65" s="90"/>
    </row>
    <row r="66" spans="1:255" s="91" customFormat="1" ht="12" customHeight="1" x14ac:dyDescent="0.25">
      <c r="A66" s="85"/>
      <c r="B66" s="86" t="s">
        <v>91</v>
      </c>
      <c r="C66" s="87" t="s">
        <v>119</v>
      </c>
      <c r="D66" s="87">
        <v>1</v>
      </c>
      <c r="E66" s="87" t="s">
        <v>90</v>
      </c>
      <c r="F66" s="88">
        <v>250000</v>
      </c>
      <c r="G66" s="89">
        <f t="shared" si="3"/>
        <v>250000</v>
      </c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  <c r="CO66" s="90"/>
      <c r="CP66" s="90"/>
      <c r="CQ66" s="90"/>
      <c r="CR66" s="90"/>
      <c r="CS66" s="90"/>
      <c r="CT66" s="90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90"/>
      <c r="DU66" s="90"/>
      <c r="DV66" s="90"/>
      <c r="DW66" s="90"/>
      <c r="DX66" s="90"/>
      <c r="DY66" s="90"/>
      <c r="DZ66" s="90"/>
      <c r="EA66" s="90"/>
      <c r="EB66" s="90"/>
      <c r="EC66" s="90"/>
      <c r="ED66" s="90"/>
      <c r="EE66" s="90"/>
      <c r="EF66" s="90"/>
      <c r="EG66" s="90"/>
      <c r="EH66" s="90"/>
      <c r="EI66" s="90"/>
      <c r="EJ66" s="90"/>
      <c r="EK66" s="90"/>
      <c r="EL66" s="90"/>
      <c r="EM66" s="90"/>
      <c r="EN66" s="90"/>
      <c r="EO66" s="90"/>
      <c r="EP66" s="90"/>
      <c r="EQ66" s="90"/>
      <c r="ER66" s="90"/>
      <c r="ES66" s="90"/>
      <c r="ET66" s="90"/>
      <c r="EU66" s="90"/>
      <c r="EV66" s="90"/>
      <c r="EW66" s="90"/>
      <c r="EX66" s="90"/>
      <c r="EY66" s="90"/>
      <c r="EZ66" s="90"/>
      <c r="FA66" s="90"/>
      <c r="FB66" s="90"/>
      <c r="FC66" s="90"/>
      <c r="FD66" s="90"/>
      <c r="FE66" s="90"/>
      <c r="FF66" s="90"/>
      <c r="FG66" s="90"/>
      <c r="FH66" s="90"/>
      <c r="FI66" s="90"/>
      <c r="FJ66" s="90"/>
      <c r="FK66" s="90"/>
      <c r="FL66" s="90"/>
      <c r="FM66" s="90"/>
      <c r="FN66" s="90"/>
      <c r="FO66" s="90"/>
      <c r="FP66" s="90"/>
      <c r="FQ66" s="90"/>
      <c r="FR66" s="90"/>
      <c r="FS66" s="90"/>
      <c r="FT66" s="90"/>
      <c r="FU66" s="90"/>
      <c r="FV66" s="90"/>
      <c r="FW66" s="90"/>
      <c r="FX66" s="90"/>
      <c r="FY66" s="90"/>
      <c r="FZ66" s="90"/>
      <c r="GA66" s="90"/>
      <c r="GB66" s="90"/>
      <c r="GC66" s="90"/>
      <c r="GD66" s="90"/>
      <c r="GE66" s="90"/>
      <c r="GF66" s="90"/>
      <c r="GG66" s="90"/>
      <c r="GH66" s="90"/>
      <c r="GI66" s="90"/>
      <c r="GJ66" s="90"/>
      <c r="GK66" s="90"/>
      <c r="GL66" s="90"/>
      <c r="GM66" s="90"/>
      <c r="GN66" s="90"/>
      <c r="GO66" s="90"/>
      <c r="GP66" s="90"/>
      <c r="GQ66" s="90"/>
      <c r="GR66" s="90"/>
      <c r="GS66" s="90"/>
      <c r="GT66" s="90"/>
      <c r="GU66" s="90"/>
      <c r="GV66" s="90"/>
      <c r="GW66" s="90"/>
      <c r="GX66" s="90"/>
      <c r="GY66" s="90"/>
      <c r="GZ66" s="90"/>
      <c r="HA66" s="90"/>
      <c r="HB66" s="90"/>
      <c r="HC66" s="90"/>
      <c r="HD66" s="90"/>
      <c r="HE66" s="90"/>
      <c r="HF66" s="90"/>
      <c r="HG66" s="90"/>
      <c r="HH66" s="90"/>
      <c r="HI66" s="90"/>
      <c r="HJ66" s="90"/>
      <c r="HK66" s="90"/>
      <c r="HL66" s="90"/>
      <c r="HM66" s="90"/>
      <c r="HN66" s="90"/>
      <c r="HO66" s="90"/>
      <c r="HP66" s="90"/>
      <c r="HQ66" s="90"/>
      <c r="HR66" s="90"/>
      <c r="HS66" s="90"/>
      <c r="HT66" s="90"/>
      <c r="HU66" s="90"/>
      <c r="HV66" s="90"/>
      <c r="HW66" s="90"/>
      <c r="HX66" s="90"/>
      <c r="HY66" s="90"/>
      <c r="HZ66" s="90"/>
      <c r="IA66" s="90"/>
      <c r="IB66" s="90"/>
      <c r="IC66" s="90"/>
      <c r="ID66" s="90"/>
      <c r="IE66" s="90"/>
      <c r="IF66" s="90"/>
      <c r="IG66" s="90"/>
      <c r="IH66" s="90"/>
      <c r="II66" s="90"/>
      <c r="IJ66" s="90"/>
      <c r="IK66" s="90"/>
      <c r="IL66" s="90"/>
      <c r="IM66" s="90"/>
      <c r="IN66" s="90"/>
      <c r="IO66" s="90"/>
      <c r="IP66" s="90"/>
      <c r="IQ66" s="90"/>
      <c r="IR66" s="90"/>
      <c r="IS66" s="90"/>
      <c r="IT66" s="90"/>
      <c r="IU66" s="90"/>
    </row>
    <row r="67" spans="1:255" s="91" customFormat="1" ht="12" customHeight="1" x14ac:dyDescent="0.25">
      <c r="A67" s="85"/>
      <c r="B67" s="86" t="s">
        <v>102</v>
      </c>
      <c r="C67" s="87" t="s">
        <v>119</v>
      </c>
      <c r="D67" s="87">
        <v>1</v>
      </c>
      <c r="E67" s="87" t="s">
        <v>103</v>
      </c>
      <c r="F67" s="88">
        <v>360000</v>
      </c>
      <c r="G67" s="89">
        <f t="shared" si="3"/>
        <v>360000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  <c r="DE67" s="90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90"/>
      <c r="DQ67" s="90"/>
      <c r="DR67" s="90"/>
      <c r="DS67" s="90"/>
      <c r="DT67" s="90"/>
      <c r="DU67" s="90"/>
      <c r="DV67" s="90"/>
      <c r="DW67" s="90"/>
      <c r="DX67" s="90"/>
      <c r="DY67" s="90"/>
      <c r="DZ67" s="90"/>
      <c r="EA67" s="90"/>
      <c r="EB67" s="90"/>
      <c r="EC67" s="90"/>
      <c r="ED67" s="90"/>
      <c r="EE67" s="90"/>
      <c r="EF67" s="90"/>
      <c r="EG67" s="90"/>
      <c r="EH67" s="90"/>
      <c r="EI67" s="90"/>
      <c r="EJ67" s="90"/>
      <c r="EK67" s="90"/>
      <c r="EL67" s="90"/>
      <c r="EM67" s="90"/>
      <c r="EN67" s="90"/>
      <c r="EO67" s="90"/>
      <c r="EP67" s="90"/>
      <c r="EQ67" s="90"/>
      <c r="ER67" s="90"/>
      <c r="ES67" s="90"/>
      <c r="ET67" s="90"/>
      <c r="EU67" s="90"/>
      <c r="EV67" s="90"/>
      <c r="EW67" s="90"/>
      <c r="EX67" s="90"/>
      <c r="EY67" s="90"/>
      <c r="EZ67" s="90"/>
      <c r="FA67" s="90"/>
      <c r="FB67" s="90"/>
      <c r="FC67" s="90"/>
      <c r="FD67" s="90"/>
      <c r="FE67" s="90"/>
      <c r="FF67" s="90"/>
      <c r="FG67" s="90"/>
      <c r="FH67" s="90"/>
      <c r="FI67" s="90"/>
      <c r="FJ67" s="90"/>
      <c r="FK67" s="90"/>
      <c r="FL67" s="90"/>
      <c r="FM67" s="90"/>
      <c r="FN67" s="90"/>
      <c r="FO67" s="90"/>
      <c r="FP67" s="90"/>
      <c r="FQ67" s="90"/>
      <c r="FR67" s="90"/>
      <c r="FS67" s="90"/>
      <c r="FT67" s="90"/>
      <c r="FU67" s="90"/>
      <c r="FV67" s="90"/>
      <c r="FW67" s="90"/>
      <c r="FX67" s="90"/>
      <c r="FY67" s="90"/>
      <c r="FZ67" s="90"/>
      <c r="GA67" s="90"/>
      <c r="GB67" s="90"/>
      <c r="GC67" s="90"/>
      <c r="GD67" s="90"/>
      <c r="GE67" s="90"/>
      <c r="GF67" s="90"/>
      <c r="GG67" s="90"/>
      <c r="GH67" s="90"/>
      <c r="GI67" s="90"/>
      <c r="GJ67" s="90"/>
      <c r="GK67" s="90"/>
      <c r="GL67" s="90"/>
      <c r="GM67" s="90"/>
      <c r="GN67" s="90"/>
      <c r="GO67" s="90"/>
      <c r="GP67" s="90"/>
      <c r="GQ67" s="90"/>
      <c r="GR67" s="90"/>
      <c r="GS67" s="90"/>
      <c r="GT67" s="90"/>
      <c r="GU67" s="90"/>
      <c r="GV67" s="90"/>
      <c r="GW67" s="90"/>
      <c r="GX67" s="90"/>
      <c r="GY67" s="90"/>
      <c r="GZ67" s="90"/>
      <c r="HA67" s="90"/>
      <c r="HB67" s="90"/>
      <c r="HC67" s="90"/>
      <c r="HD67" s="90"/>
      <c r="HE67" s="90"/>
      <c r="HF67" s="90"/>
      <c r="HG67" s="90"/>
      <c r="HH67" s="90"/>
      <c r="HI67" s="90"/>
      <c r="HJ67" s="90"/>
      <c r="HK67" s="90"/>
      <c r="HL67" s="90"/>
      <c r="HM67" s="90"/>
      <c r="HN67" s="90"/>
      <c r="HO67" s="90"/>
      <c r="HP67" s="90"/>
      <c r="HQ67" s="90"/>
      <c r="HR67" s="90"/>
      <c r="HS67" s="90"/>
      <c r="HT67" s="90"/>
      <c r="HU67" s="90"/>
      <c r="HV67" s="90"/>
      <c r="HW67" s="90"/>
      <c r="HX67" s="90"/>
      <c r="HY67" s="90"/>
      <c r="HZ67" s="90"/>
      <c r="IA67" s="90"/>
      <c r="IB67" s="90"/>
      <c r="IC67" s="90"/>
      <c r="ID67" s="90"/>
      <c r="IE67" s="90"/>
      <c r="IF67" s="90"/>
      <c r="IG67" s="90"/>
      <c r="IH67" s="90"/>
      <c r="II67" s="90"/>
      <c r="IJ67" s="90"/>
      <c r="IK67" s="90"/>
      <c r="IL67" s="90"/>
      <c r="IM67" s="90"/>
      <c r="IN67" s="90"/>
      <c r="IO67" s="90"/>
      <c r="IP67" s="90"/>
      <c r="IQ67" s="90"/>
      <c r="IR67" s="90"/>
      <c r="IS67" s="90"/>
      <c r="IT67" s="90"/>
      <c r="IU67" s="90"/>
    </row>
    <row r="68" spans="1:255" customFormat="1" ht="11.25" customHeight="1" x14ac:dyDescent="0.25">
      <c r="A68" s="69"/>
      <c r="B68" s="92" t="s">
        <v>37</v>
      </c>
      <c r="C68" s="93"/>
      <c r="D68" s="93"/>
      <c r="E68" s="93"/>
      <c r="F68" s="94"/>
      <c r="G68" s="95">
        <f>SUM(G62:G67)</f>
        <v>1003200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ht="12" customHeight="1" x14ac:dyDescent="0.25">
      <c r="A69" s="20"/>
      <c r="B69" s="34"/>
      <c r="C69" s="34"/>
      <c r="D69" s="34"/>
      <c r="E69" s="34"/>
      <c r="F69" s="35"/>
      <c r="G69" s="35"/>
    </row>
    <row r="70" spans="1:255" customFormat="1" ht="11.25" customHeight="1" x14ac:dyDescent="0.25">
      <c r="A70" s="69"/>
      <c r="B70" s="100" t="s">
        <v>38</v>
      </c>
      <c r="C70" s="101"/>
      <c r="D70" s="101"/>
      <c r="E70" s="101"/>
      <c r="F70" s="101"/>
      <c r="G70" s="102">
        <f>G35+G46+G58+G68</f>
        <v>7368960</v>
      </c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customFormat="1" ht="11.25" customHeight="1" x14ac:dyDescent="0.25">
      <c r="A71" s="69"/>
      <c r="B71" s="103" t="s">
        <v>39</v>
      </c>
      <c r="C71" s="104"/>
      <c r="D71" s="104"/>
      <c r="E71" s="104"/>
      <c r="F71" s="104"/>
      <c r="G71" s="105">
        <f>G70*0.05</f>
        <v>368448</v>
      </c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customFormat="1" ht="11.25" customHeight="1" x14ac:dyDescent="0.25">
      <c r="A72" s="69"/>
      <c r="B72" s="106" t="s">
        <v>40</v>
      </c>
      <c r="C72" s="107"/>
      <c r="D72" s="107"/>
      <c r="E72" s="107"/>
      <c r="F72" s="107"/>
      <c r="G72" s="108">
        <f>G71+G70</f>
        <v>7737408</v>
      </c>
      <c r="H72" s="69" t="s">
        <v>105</v>
      </c>
      <c r="I72" s="69" t="s">
        <v>105</v>
      </c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customFormat="1" ht="11.25" customHeight="1" x14ac:dyDescent="0.25">
      <c r="A73" s="69"/>
      <c r="B73" s="103" t="s">
        <v>41</v>
      </c>
      <c r="C73" s="104"/>
      <c r="D73" s="104"/>
      <c r="E73" s="104"/>
      <c r="F73" s="104"/>
      <c r="G73" s="105">
        <f>G11</f>
        <v>13000000</v>
      </c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customFormat="1" ht="11.25" customHeight="1" x14ac:dyDescent="0.25">
      <c r="A74" s="69"/>
      <c r="B74" s="109" t="s">
        <v>42</v>
      </c>
      <c r="C74" s="110"/>
      <c r="D74" s="110"/>
      <c r="E74" s="110"/>
      <c r="F74" s="110"/>
      <c r="G74" s="111">
        <f>G73-G72</f>
        <v>5262592</v>
      </c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customFormat="1" ht="11.25" customHeight="1" x14ac:dyDescent="0.25">
      <c r="A75" s="69"/>
      <c r="B75" s="8" t="s">
        <v>43</v>
      </c>
      <c r="C75" s="9"/>
      <c r="D75" s="9"/>
      <c r="E75" s="9"/>
      <c r="F75" s="9"/>
      <c r="G75" s="6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ht="12.75" customHeight="1" thickBot="1" x14ac:dyDescent="0.3">
      <c r="A76" s="25"/>
      <c r="B76" s="10"/>
      <c r="C76" s="9"/>
      <c r="D76" s="9"/>
      <c r="E76" s="9"/>
      <c r="F76" s="9"/>
      <c r="G76" s="6"/>
    </row>
    <row r="77" spans="1:255" ht="12" customHeight="1" x14ac:dyDescent="0.25">
      <c r="A77" s="25"/>
      <c r="B77" s="37" t="s">
        <v>44</v>
      </c>
      <c r="C77" s="38"/>
      <c r="D77" s="38"/>
      <c r="E77" s="38"/>
      <c r="F77" s="39"/>
      <c r="G77" s="6"/>
    </row>
    <row r="78" spans="1:255" ht="12" customHeight="1" x14ac:dyDescent="0.25">
      <c r="A78" s="25"/>
      <c r="B78" s="40" t="s">
        <v>45</v>
      </c>
      <c r="C78" s="16"/>
      <c r="D78" s="16"/>
      <c r="E78" s="16"/>
      <c r="F78" s="41"/>
      <c r="G78" s="6"/>
    </row>
    <row r="79" spans="1:255" ht="12" customHeight="1" x14ac:dyDescent="0.25">
      <c r="A79" s="25"/>
      <c r="B79" s="40" t="s">
        <v>125</v>
      </c>
      <c r="C79" s="16"/>
      <c r="D79" s="16"/>
      <c r="E79" s="16"/>
      <c r="F79" s="41"/>
      <c r="G79" s="6"/>
    </row>
    <row r="80" spans="1:255" ht="12" customHeight="1" x14ac:dyDescent="0.25">
      <c r="A80" s="25"/>
      <c r="B80" s="40" t="s">
        <v>126</v>
      </c>
      <c r="C80" s="16"/>
      <c r="D80" s="16"/>
      <c r="E80" s="16"/>
      <c r="F80" s="41"/>
      <c r="G80" s="6"/>
    </row>
    <row r="81" spans="1:7" ht="12" customHeight="1" x14ac:dyDescent="0.25">
      <c r="A81" s="25"/>
      <c r="B81" s="40" t="s">
        <v>127</v>
      </c>
      <c r="C81" s="16"/>
      <c r="D81" s="16"/>
      <c r="E81" s="16"/>
      <c r="F81" s="41"/>
      <c r="G81" s="6"/>
    </row>
    <row r="82" spans="1:7" ht="12" customHeight="1" x14ac:dyDescent="0.25">
      <c r="A82" s="25"/>
      <c r="B82" s="40" t="s">
        <v>128</v>
      </c>
      <c r="C82" s="16"/>
      <c r="D82" s="16"/>
      <c r="E82" s="16"/>
      <c r="F82" s="41"/>
      <c r="G82" s="6"/>
    </row>
    <row r="83" spans="1:7" ht="12.75" customHeight="1" x14ac:dyDescent="0.25">
      <c r="A83" s="25"/>
      <c r="B83" s="40" t="s">
        <v>129</v>
      </c>
      <c r="C83" s="16"/>
      <c r="D83" s="16"/>
      <c r="E83" s="16"/>
      <c r="F83" s="41"/>
      <c r="G83" s="6"/>
    </row>
    <row r="84" spans="1:7" ht="12.75" customHeight="1" thickBot="1" x14ac:dyDescent="0.3">
      <c r="A84" s="25"/>
      <c r="B84" s="42" t="s">
        <v>130</v>
      </c>
      <c r="C84" s="43"/>
      <c r="D84" s="43"/>
      <c r="E84" s="43"/>
      <c r="F84" s="44"/>
      <c r="G84" s="6"/>
    </row>
    <row r="85" spans="1:7" ht="12.75" customHeight="1" x14ac:dyDescent="0.25">
      <c r="A85" s="25"/>
      <c r="B85" s="17"/>
      <c r="C85" s="16"/>
      <c r="D85" s="16"/>
      <c r="E85" s="16"/>
      <c r="F85" s="16"/>
      <c r="G85" s="6"/>
    </row>
    <row r="86" spans="1:7" ht="12.75" customHeight="1" thickBot="1" x14ac:dyDescent="0.3">
      <c r="A86" s="25"/>
      <c r="B86" s="16"/>
      <c r="C86" s="16"/>
      <c r="D86" s="16"/>
      <c r="E86" s="16"/>
      <c r="F86" s="16"/>
      <c r="G86" s="6"/>
    </row>
    <row r="87" spans="1:7" ht="15" customHeight="1" thickBot="1" x14ac:dyDescent="0.3">
      <c r="A87" s="25"/>
      <c r="B87" s="47" t="s">
        <v>46</v>
      </c>
      <c r="C87" s="48"/>
      <c r="D87" s="49"/>
      <c r="E87" s="26"/>
      <c r="F87" s="26"/>
      <c r="G87" s="6"/>
    </row>
    <row r="88" spans="1:7" ht="18" x14ac:dyDescent="0.25">
      <c r="A88" s="25"/>
      <c r="B88" s="29" t="s">
        <v>36</v>
      </c>
      <c r="C88" s="112" t="s">
        <v>100</v>
      </c>
      <c r="D88" s="28" t="s">
        <v>47</v>
      </c>
      <c r="E88" s="26"/>
      <c r="F88" s="26"/>
      <c r="G88" s="6"/>
    </row>
    <row r="89" spans="1:7" ht="12" customHeight="1" x14ac:dyDescent="0.25">
      <c r="A89" s="25"/>
      <c r="B89" s="12" t="s">
        <v>48</v>
      </c>
      <c r="C89" s="2">
        <f>G35</f>
        <v>2612500</v>
      </c>
      <c r="D89" s="27">
        <f>(C89/C95)</f>
        <v>0.33764537168002512</v>
      </c>
      <c r="E89" s="26"/>
      <c r="F89" s="26"/>
      <c r="G89" s="6"/>
    </row>
    <row r="90" spans="1:7" ht="12" customHeight="1" x14ac:dyDescent="0.25">
      <c r="A90" s="25"/>
      <c r="B90" s="12" t="s">
        <v>49</v>
      </c>
      <c r="C90" s="3">
        <f>G40</f>
        <v>0</v>
      </c>
      <c r="D90" s="27">
        <v>0</v>
      </c>
      <c r="E90" s="26"/>
      <c r="F90" s="26"/>
      <c r="G90" s="6"/>
    </row>
    <row r="91" spans="1:7" ht="12" customHeight="1" x14ac:dyDescent="0.25">
      <c r="A91" s="25"/>
      <c r="B91" s="12" t="s">
        <v>50</v>
      </c>
      <c r="C91" s="2">
        <f>G46</f>
        <v>230000</v>
      </c>
      <c r="D91" s="27">
        <f>(C91/C95)</f>
        <v>2.9725716932595514E-2</v>
      </c>
      <c r="E91" s="26"/>
      <c r="F91" s="26"/>
      <c r="G91" s="6"/>
    </row>
    <row r="92" spans="1:7" ht="12" customHeight="1" x14ac:dyDescent="0.25">
      <c r="A92" s="25"/>
      <c r="B92" s="12" t="s">
        <v>30</v>
      </c>
      <c r="C92" s="2">
        <f>G58</f>
        <v>3523260</v>
      </c>
      <c r="D92" s="27">
        <f>(C92/C95)</f>
        <v>0.45535404104320204</v>
      </c>
      <c r="E92" s="26"/>
      <c r="F92" s="26"/>
      <c r="G92" s="6"/>
    </row>
    <row r="93" spans="1:7" ht="12" customHeight="1" x14ac:dyDescent="0.25">
      <c r="A93" s="25"/>
      <c r="B93" s="12" t="s">
        <v>51</v>
      </c>
      <c r="C93" s="4">
        <f>G68</f>
        <v>1003200</v>
      </c>
      <c r="D93" s="27">
        <f>(C93/C95)</f>
        <v>0.12965582272512965</v>
      </c>
      <c r="E93" s="5"/>
      <c r="F93" s="5"/>
      <c r="G93" s="6"/>
    </row>
    <row r="94" spans="1:7" ht="12" customHeight="1" x14ac:dyDescent="0.25">
      <c r="A94" s="25"/>
      <c r="B94" s="12" t="s">
        <v>52</v>
      </c>
      <c r="C94" s="4">
        <f>G71</f>
        <v>368448</v>
      </c>
      <c r="D94" s="27">
        <f>(C94/C95)</f>
        <v>4.7619047619047616E-2</v>
      </c>
      <c r="E94" s="5"/>
      <c r="F94" s="5"/>
      <c r="G94" s="6"/>
    </row>
    <row r="95" spans="1:7" ht="12.75" customHeight="1" thickBot="1" x14ac:dyDescent="0.3">
      <c r="A95" s="25"/>
      <c r="B95" s="13" t="s">
        <v>53</v>
      </c>
      <c r="C95" s="14">
        <f>SUM(C89:C94)</f>
        <v>7737408</v>
      </c>
      <c r="D95" s="15">
        <f>SUM(D89:D94)</f>
        <v>1</v>
      </c>
      <c r="E95" s="5"/>
      <c r="F95" s="5"/>
      <c r="G95" s="6"/>
    </row>
    <row r="96" spans="1:7" ht="12" customHeight="1" x14ac:dyDescent="0.25">
      <c r="A96" s="25"/>
      <c r="B96" s="10"/>
      <c r="C96" s="9"/>
      <c r="D96" s="9"/>
      <c r="E96" s="9"/>
      <c r="F96" s="9"/>
      <c r="G96" s="6"/>
    </row>
    <row r="97" spans="1:7" ht="12.75" customHeight="1" thickBot="1" x14ac:dyDescent="0.3">
      <c r="A97" s="25"/>
      <c r="B97" s="11"/>
      <c r="C97" s="9"/>
      <c r="D97" s="9"/>
      <c r="E97" s="9"/>
      <c r="F97" s="9"/>
      <c r="G97" s="6"/>
    </row>
    <row r="98" spans="1:7" ht="12" customHeight="1" thickBot="1" x14ac:dyDescent="0.3">
      <c r="A98" s="25"/>
      <c r="B98" s="30"/>
      <c r="C98" s="31" t="s">
        <v>109</v>
      </c>
      <c r="D98" s="32"/>
      <c r="E98" s="33"/>
      <c r="F98" s="5"/>
      <c r="G98" s="6"/>
    </row>
    <row r="99" spans="1:7" ht="12" customHeight="1" x14ac:dyDescent="0.25">
      <c r="A99" s="25"/>
      <c r="B99" s="19" t="s">
        <v>110</v>
      </c>
      <c r="C99" s="36">
        <v>6000</v>
      </c>
      <c r="D99" s="36">
        <v>6500</v>
      </c>
      <c r="E99" s="36">
        <v>7000</v>
      </c>
      <c r="F99" s="18"/>
      <c r="G99" s="7"/>
    </row>
    <row r="100" spans="1:7" ht="12.75" customHeight="1" thickBot="1" x14ac:dyDescent="0.3">
      <c r="A100" s="25"/>
      <c r="B100" s="13" t="s">
        <v>111</v>
      </c>
      <c r="C100" s="14">
        <f>($G72/C99)</f>
        <v>1289.568</v>
      </c>
      <c r="D100" s="14">
        <f t="shared" ref="D100:E100" si="4">($G72/D99)</f>
        <v>1190.3704615384615</v>
      </c>
      <c r="E100" s="14">
        <f t="shared" si="4"/>
        <v>1105.3440000000001</v>
      </c>
      <c r="F100" s="18"/>
      <c r="G100" s="7"/>
    </row>
    <row r="101" spans="1:7" ht="15.6" customHeight="1" x14ac:dyDescent="0.25">
      <c r="A101" s="25"/>
      <c r="B101" s="17" t="s">
        <v>54</v>
      </c>
      <c r="C101" s="16"/>
      <c r="D101" s="16"/>
      <c r="E101" s="16"/>
      <c r="F101" s="16"/>
      <c r="G101" s="16"/>
    </row>
    <row r="105" spans="1:7" ht="11.25" customHeight="1" x14ac:dyDescent="0.25">
      <c r="B105" s="21" t="s">
        <v>106</v>
      </c>
    </row>
  </sheetData>
  <mergeCells count="8">
    <mergeCell ref="B87:D87"/>
    <mergeCell ref="E14:F14"/>
    <mergeCell ref="B16:G16"/>
    <mergeCell ref="E12:F12"/>
    <mergeCell ref="E10:F10"/>
    <mergeCell ref="E9:F9"/>
    <mergeCell ref="E8:F8"/>
    <mergeCell ref="E13:F13"/>
  </mergeCells>
  <pageMargins left="0.74803149606299213" right="0.74803149606299213" top="0.98425196850393704" bottom="0.98425196850393704" header="0" footer="0"/>
  <pageSetup paperSize="14" scale="80" orientation="portrait" r:id="rId1"/>
  <headerFooter>
    <oddFooter>&amp;C&amp;"Helvetica Neue,Regular"&amp;12&amp;K000000&amp;P</oddFooter>
  </headerFooter>
  <ignoredErrors>
    <ignoredError sqref="G44:G45 G63:G67 G20:G34 G6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2021-03-08T19:02:10Z</cp:lastPrinted>
  <dcterms:created xsi:type="dcterms:W3CDTF">2020-11-27T12:49:26Z</dcterms:created>
  <dcterms:modified xsi:type="dcterms:W3CDTF">2023-02-08T19:24:11Z</dcterms:modified>
</cp:coreProperties>
</file>