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A 2023\"/>
    </mc:Choice>
  </mc:AlternateContent>
  <bookViews>
    <workbookView xWindow="0" yWindow="0" windowWidth="19200" windowHeight="7050"/>
  </bookViews>
  <sheets>
    <sheet name="BOVINOS DE CARN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G30" i="1"/>
  <c r="G57" i="1" l="1"/>
  <c r="G55" i="1"/>
  <c r="G50" i="1"/>
  <c r="G49" i="1"/>
  <c r="G48" i="1"/>
  <c r="G47" i="1"/>
  <c r="G46" i="1"/>
  <c r="G45" i="1"/>
  <c r="G44" i="1"/>
  <c r="G29" i="1"/>
  <c r="G28" i="1"/>
  <c r="G27" i="1"/>
  <c r="G26" i="1"/>
  <c r="G25" i="1"/>
  <c r="G24" i="1"/>
  <c r="G23" i="1"/>
  <c r="G22" i="1"/>
  <c r="G12" i="1"/>
  <c r="G58" i="1" l="1"/>
  <c r="C81" i="1" s="1"/>
  <c r="G51" i="1"/>
  <c r="G63" i="1"/>
  <c r="C80" i="1" l="1"/>
  <c r="G40" i="1"/>
  <c r="C79" i="1" s="1"/>
  <c r="C77" i="1"/>
  <c r="G35" i="1" l="1"/>
  <c r="G60" i="1" s="1"/>
  <c r="G61" i="1" l="1"/>
  <c r="G62" i="1" l="1"/>
  <c r="G64" i="1" s="1"/>
  <c r="C82" i="1"/>
  <c r="C88" i="1" l="1"/>
  <c r="C83" i="1"/>
  <c r="D82" i="1" s="1"/>
  <c r="D88" i="1"/>
  <c r="E88" i="1"/>
  <c r="D80" i="1" l="1"/>
  <c r="D77" i="1"/>
  <c r="D79" i="1"/>
  <c r="D81" i="1"/>
  <c r="D83" i="1" l="1"/>
</calcChain>
</file>

<file path=xl/sharedStrings.xml><?xml version="1.0" encoding="utf-8"?>
<sst xmlns="http://schemas.openxmlformats.org/spreadsheetml/2006/main" count="148" uniqueCount="102">
  <si>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</si>
  <si>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</si>
  <si>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</si>
  <si>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</si>
  <si>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</si>
  <si>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</si>
  <si>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</si>
  <si>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</si>
  <si>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</si>
  <si>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</si>
  <si>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</si>
  <si>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</si>
  <si>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</si>
  <si>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</si>
  <si>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</si>
  <si>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</si>
  <si>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</si>
  <si>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</si>
  <si>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</si>
  <si>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</si>
  <si>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</si>
  <si>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</si>
  <si>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</si>
  <si>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</si>
  <si>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</si>
  <si>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</si>
  <si>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</si>
  <si>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</si>
  <si>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</si>
  <si>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</si>
  <si>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</si>
  <si>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</si>
  <si>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</si>
  <si>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</si>
  <si>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</si>
  <si>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</si>
  <si>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</si>
  <si>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</si>
  <si>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</si>
  <si>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</si>
  <si>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</si>
  <si>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</si>
  <si>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</si>
  <si>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</si>
  <si>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</si>
  <si>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</si>
  <si>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</si>
  <si>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</si>
  <si>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</si>
  <si>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</si>
  <si>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</si>
  <si>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NIVEL TECNOLOGICO</t>
  </si>
  <si>
    <t>REGION</t>
  </si>
  <si>
    <t>AREA</t>
  </si>
  <si>
    <t>Septiembre</t>
  </si>
  <si>
    <t>PRECIO ESPERADO ($/KG)</t>
  </si>
  <si>
    <t>B. O'Higgins</t>
  </si>
  <si>
    <t>2.  Precio de Insumos corresponde a  precios  colocados en el predio del agricultor.</t>
  </si>
  <si>
    <t>Rendimiento (Un/hà)</t>
  </si>
  <si>
    <t>Costo unitario ($/Un) (*)</t>
  </si>
  <si>
    <t>BOVINOS DE CARNE</t>
  </si>
  <si>
    <t>Criollo</t>
  </si>
  <si>
    <t>Medio</t>
  </si>
  <si>
    <t xml:space="preserve">Abril </t>
  </si>
  <si>
    <t>Mercado regional</t>
  </si>
  <si>
    <t>mayo - junio</t>
  </si>
  <si>
    <t>Sequia</t>
  </si>
  <si>
    <t>RENDIMIENTO (Kg / 8 Novillo.)</t>
  </si>
  <si>
    <t>Labores Rebaño</t>
  </si>
  <si>
    <t>Areteo con DIIO</t>
  </si>
  <si>
    <t>Marzo</t>
  </si>
  <si>
    <t>Alimentación</t>
  </si>
  <si>
    <t>Enero-Diciembre</t>
  </si>
  <si>
    <t>Desparasitación</t>
  </si>
  <si>
    <t>Marzo y Septiembre</t>
  </si>
  <si>
    <t>Vacunación</t>
  </si>
  <si>
    <t>Pesaje de animales</t>
  </si>
  <si>
    <t>Declaración de existencia y movimiento animal</t>
  </si>
  <si>
    <t>Mayo - Agosto</t>
  </si>
  <si>
    <t>Evaluación de hembras al encaste</t>
  </si>
  <si>
    <t>Traslados a pradera de rulo</t>
  </si>
  <si>
    <t>Antiparasitario (1cc x c/50 kg) 2 dosis Microdes Plus 500 cc</t>
  </si>
  <si>
    <t>cc</t>
  </si>
  <si>
    <t>Vacunas Clostribac 8 Gold (2cc x animal &gt;6 meses)</t>
  </si>
  <si>
    <t>Fardos de caña maiz</t>
  </si>
  <si>
    <t>Marzo-Agosto</t>
  </si>
  <si>
    <t>Guano de Broiler</t>
  </si>
  <si>
    <t>m3</t>
  </si>
  <si>
    <t>Arriendo de talaje</t>
  </si>
  <si>
    <t>Septiembre-Febrero</t>
  </si>
  <si>
    <t>Medicamentos emergencias</t>
  </si>
  <si>
    <t>Aretes</t>
  </si>
  <si>
    <t>unidad</t>
  </si>
  <si>
    <t>Traslados a ferias</t>
  </si>
  <si>
    <t>Mayo - Junio</t>
  </si>
  <si>
    <t>Comision y gastos Feria (limpieza de corrales, camion, etc)</t>
  </si>
  <si>
    <t>Asesoria Veterinario</t>
  </si>
  <si>
    <t>marzo - septiembre</t>
  </si>
  <si>
    <t>3. Precio esperado por ventas corresponde a precio colocado en Feria Melipilla.</t>
  </si>
  <si>
    <t>01-01-2023</t>
  </si>
  <si>
    <t>RANCAGUA</t>
  </si>
  <si>
    <t>5. El  costo de la mano de obra incluye impuestos e  imposiciones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</si>
</sst>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166" fontId="17" fillId="0" borderId="16" applyFont="0" applyFill="0" applyBorder="0" applyAlignment="0" applyProtection="0"/>
    <xf numFmtId="166" fontId="1" fillId="0" borderId="16" applyFont="0" applyFill="0" applyBorder="0" applyAlignment="0" applyProtection="0"/>
    <xf numFmtId="43" fontId="18" fillId="0" borderId="0" applyFont="0" applyFill="0" applyBorder="0" applyAlignment="0" applyProtection="0"/>
  </cellStyleXfs>
  <cellXfs count="12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3" fillId="2" borderId="7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7" xfId="0" applyFont="1" applyFill="1" applyBorder="1" applyAlignment="1"/>
    <xf numFmtId="0" fontId="0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0" fontId="3" fillId="2" borderId="13" xfId="0" applyFont="1" applyFill="1" applyBorder="1" applyAlignment="1"/>
    <xf numFmtId="0" fontId="3" fillId="2" borderId="14" xfId="0" applyFont="1" applyFill="1" applyBorder="1" applyAlignment="1"/>
    <xf numFmtId="3" fontId="3" fillId="2" borderId="14" xfId="0" applyNumberFormat="1" applyFont="1" applyFill="1" applyBorder="1" applyAlignment="1"/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/>
    </xf>
    <xf numFmtId="0" fontId="2" fillId="5" borderId="11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13" fillId="7" borderId="16" xfId="0" applyFont="1" applyFill="1" applyBorder="1" applyAlignment="1"/>
    <xf numFmtId="49" fontId="11" fillId="8" borderId="17" xfId="0" applyNumberFormat="1" applyFont="1" applyFill="1" applyBorder="1" applyAlignment="1">
      <alignment vertical="center"/>
    </xf>
    <xf numFmtId="3" fontId="11" fillId="2" borderId="5" xfId="0" applyNumberFormat="1" applyFont="1" applyFill="1" applyBorder="1" applyAlignment="1">
      <alignment vertical="center"/>
    </xf>
    <xf numFmtId="0" fontId="11" fillId="2" borderId="5" xfId="0" applyNumberFormat="1" applyFont="1" applyFill="1" applyBorder="1" applyAlignment="1">
      <alignment vertical="center"/>
    </xf>
    <xf numFmtId="165" fontId="11" fillId="2" borderId="5" xfId="0" applyNumberFormat="1" applyFont="1" applyFill="1" applyBorder="1" applyAlignment="1">
      <alignment vertical="center"/>
    </xf>
    <xf numFmtId="0" fontId="8" fillId="7" borderId="15" xfId="0" applyFont="1" applyFill="1" applyBorder="1" applyAlignment="1">
      <alignment vertical="center"/>
    </xf>
    <xf numFmtId="0" fontId="8" fillId="7" borderId="16" xfId="0" applyFont="1" applyFill="1" applyBorder="1" applyAlignment="1">
      <alignment vertical="center"/>
    </xf>
    <xf numFmtId="164" fontId="2" fillId="2" borderId="16" xfId="0" applyNumberFormat="1" applyFont="1" applyFill="1" applyBorder="1" applyAlignment="1">
      <alignment vertical="center"/>
    </xf>
    <xf numFmtId="164" fontId="15" fillId="2" borderId="16" xfId="0" applyNumberFormat="1" applyFont="1" applyFill="1" applyBorder="1" applyAlignment="1">
      <alignment vertical="center"/>
    </xf>
    <xf numFmtId="0" fontId="13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3" fillId="2" borderId="19" xfId="0" applyFont="1" applyFill="1" applyBorder="1" applyAlignment="1"/>
    <xf numFmtId="3" fontId="3" fillId="2" borderId="19" xfId="0" applyNumberFormat="1" applyFont="1" applyFill="1" applyBorder="1" applyAlignment="1"/>
    <xf numFmtId="49" fontId="2" fillId="5" borderId="20" xfId="0" applyNumberFormat="1" applyFont="1" applyFill="1" applyBorder="1" applyAlignment="1">
      <alignment vertical="center"/>
    </xf>
    <xf numFmtId="0" fontId="2" fillId="5" borderId="21" xfId="0" applyFont="1" applyFill="1" applyBorder="1" applyAlignment="1">
      <alignment vertical="center"/>
    </xf>
    <xf numFmtId="164" fontId="2" fillId="5" borderId="22" xfId="0" applyNumberFormat="1" applyFont="1" applyFill="1" applyBorder="1" applyAlignment="1">
      <alignment vertical="center"/>
    </xf>
    <xf numFmtId="49" fontId="2" fillId="3" borderId="23" xfId="0" applyNumberFormat="1" applyFont="1" applyFill="1" applyBorder="1" applyAlignment="1">
      <alignment vertical="center"/>
    </xf>
    <xf numFmtId="164" fontId="2" fillId="3" borderId="24" xfId="0" applyNumberFormat="1" applyFont="1" applyFill="1" applyBorder="1" applyAlignment="1">
      <alignment vertical="center"/>
    </xf>
    <xf numFmtId="49" fontId="2" fillId="5" borderId="23" xfId="0" applyNumberFormat="1" applyFont="1" applyFill="1" applyBorder="1" applyAlignment="1">
      <alignment vertical="center"/>
    </xf>
    <xf numFmtId="164" fontId="2" fillId="5" borderId="24" xfId="0" applyNumberFormat="1" applyFont="1" applyFill="1" applyBorder="1" applyAlignment="1">
      <alignment vertical="center"/>
    </xf>
    <xf numFmtId="49" fontId="2" fillId="5" borderId="25" xfId="0" applyNumberFormat="1" applyFont="1" applyFill="1" applyBorder="1" applyAlignment="1">
      <alignment vertical="center"/>
    </xf>
    <xf numFmtId="0" fontId="8" fillId="5" borderId="26" xfId="0" applyFont="1" applyFill="1" applyBorder="1" applyAlignment="1">
      <alignment vertical="center"/>
    </xf>
    <xf numFmtId="164" fontId="2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4" fillId="2" borderId="16" xfId="0" applyFont="1" applyFill="1" applyBorder="1" applyAlignment="1">
      <alignment vertical="center"/>
    </xf>
    <xf numFmtId="49" fontId="11" fillId="8" borderId="28" xfId="0" applyNumberFormat="1" applyFont="1" applyFill="1" applyBorder="1" applyAlignment="1">
      <alignment vertical="center"/>
    </xf>
    <xf numFmtId="49" fontId="13" fillId="8" borderId="29" xfId="0" applyNumberFormat="1" applyFont="1" applyFill="1" applyBorder="1" applyAlignment="1"/>
    <xf numFmtId="49" fontId="11" fillId="2" borderId="30" xfId="0" applyNumberFormat="1" applyFont="1" applyFill="1" applyBorder="1" applyAlignment="1">
      <alignment vertical="center"/>
    </xf>
    <xf numFmtId="9" fontId="13" fillId="2" borderId="31" xfId="0" applyNumberFormat="1" applyFont="1" applyFill="1" applyBorder="1" applyAlignment="1"/>
    <xf numFmtId="49" fontId="11" fillId="8" borderId="32" xfId="0" applyNumberFormat="1" applyFont="1" applyFill="1" applyBorder="1" applyAlignment="1">
      <alignment vertical="center"/>
    </xf>
    <xf numFmtId="165" fontId="11" fillId="8" borderId="33" xfId="0" applyNumberFormat="1" applyFont="1" applyFill="1" applyBorder="1" applyAlignment="1">
      <alignment vertical="center"/>
    </xf>
    <xf numFmtId="9" fontId="11" fillId="8" borderId="34" xfId="0" applyNumberFormat="1" applyFont="1" applyFill="1" applyBorder="1" applyAlignment="1">
      <alignment vertical="center"/>
    </xf>
    <xf numFmtId="0" fontId="13" fillId="9" borderId="37" xfId="0" applyFont="1" applyFill="1" applyBorder="1" applyAlignment="1"/>
    <xf numFmtId="0" fontId="13" fillId="2" borderId="16" xfId="0" applyFont="1" applyFill="1" applyBorder="1" applyAlignment="1">
      <alignment vertical="center"/>
    </xf>
    <xf numFmtId="49" fontId="13" fillId="2" borderId="16" xfId="0" applyNumberFormat="1" applyFont="1" applyFill="1" applyBorder="1" applyAlignment="1">
      <alignment vertical="center"/>
    </xf>
    <xf numFmtId="49" fontId="11" fillId="2" borderId="38" xfId="0" applyNumberFormat="1" applyFont="1" applyFill="1" applyBorder="1" applyAlignment="1">
      <alignment vertical="center"/>
    </xf>
    <xf numFmtId="0" fontId="13" fillId="2" borderId="39" xfId="0" applyFont="1" applyFill="1" applyBorder="1" applyAlignment="1"/>
    <xf numFmtId="0" fontId="13" fillId="2" borderId="40" xfId="0" applyFont="1" applyFill="1" applyBorder="1" applyAlignment="1"/>
    <xf numFmtId="49" fontId="13" fillId="2" borderId="41" xfId="0" applyNumberFormat="1" applyFont="1" applyFill="1" applyBorder="1" applyAlignment="1">
      <alignment vertical="center"/>
    </xf>
    <xf numFmtId="0" fontId="13" fillId="2" borderId="42" xfId="0" applyFont="1" applyFill="1" applyBorder="1" applyAlignment="1"/>
    <xf numFmtId="49" fontId="13" fillId="2" borderId="43" xfId="0" applyNumberFormat="1" applyFont="1" applyFill="1" applyBorder="1" applyAlignment="1">
      <alignment vertical="center"/>
    </xf>
    <xf numFmtId="0" fontId="13" fillId="2" borderId="44" xfId="0" applyFont="1" applyFill="1" applyBorder="1" applyAlignment="1"/>
    <xf numFmtId="0" fontId="13" fillId="2" borderId="45" xfId="0" applyFont="1" applyFill="1" applyBorder="1" applyAlignment="1"/>
    <xf numFmtId="0" fontId="11" fillId="7" borderId="16" xfId="0" applyFont="1" applyFill="1" applyBorder="1" applyAlignment="1">
      <alignment vertical="center"/>
    </xf>
    <xf numFmtId="0" fontId="8" fillId="9" borderId="15" xfId="0" applyFont="1" applyFill="1" applyBorder="1" applyAlignment="1">
      <alignment vertical="center"/>
    </xf>
    <xf numFmtId="49" fontId="16" fillId="9" borderId="16" xfId="0" applyNumberFormat="1" applyFont="1" applyFill="1" applyBorder="1" applyAlignment="1">
      <alignment vertical="center"/>
    </xf>
    <xf numFmtId="0" fontId="8" fillId="9" borderId="16" xfId="0" applyFont="1" applyFill="1" applyBorder="1" applyAlignment="1">
      <alignment vertical="center"/>
    </xf>
    <xf numFmtId="0" fontId="8" fillId="9" borderId="46" xfId="0" applyFont="1" applyFill="1" applyBorder="1" applyAlignment="1">
      <alignment vertical="center"/>
    </xf>
    <xf numFmtId="49" fontId="11" fillId="8" borderId="47" xfId="0" applyNumberFormat="1" applyFont="1" applyFill="1" applyBorder="1" applyAlignment="1">
      <alignment vertical="center"/>
    </xf>
    <xf numFmtId="0" fontId="11" fillId="8" borderId="48" xfId="0" applyNumberFormat="1" applyFont="1" applyFill="1" applyBorder="1" applyAlignment="1">
      <alignment vertical="center"/>
    </xf>
    <xf numFmtId="0" fontId="11" fillId="8" borderId="49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6" fillId="3" borderId="52" xfId="0" applyNumberFormat="1" applyFont="1" applyFill="1" applyBorder="1" applyAlignment="1">
      <alignment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vertical="center"/>
    </xf>
    <xf numFmtId="3" fontId="6" fillId="3" borderId="52" xfId="0" applyNumberFormat="1" applyFont="1" applyFill="1" applyBorder="1" applyAlignment="1">
      <alignment vertical="center"/>
    </xf>
    <xf numFmtId="165" fontId="11" fillId="8" borderId="33" xfId="0" applyNumberFormat="1" applyFont="1" applyFill="1" applyBorder="1" applyAlignment="1">
      <alignment horizontal="center" vertical="center"/>
    </xf>
    <xf numFmtId="165" fontId="11" fillId="8" borderId="34" xfId="0" applyNumberFormat="1" applyFont="1" applyFill="1" applyBorder="1" applyAlignment="1">
      <alignment horizontal="center" vertical="center"/>
    </xf>
    <xf numFmtId="49" fontId="16" fillId="9" borderId="35" xfId="0" applyNumberFormat="1" applyFont="1" applyFill="1" applyBorder="1" applyAlignment="1">
      <alignment vertical="center"/>
    </xf>
    <xf numFmtId="0" fontId="11" fillId="9" borderId="36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2" borderId="4" xfId="0" applyFill="1" applyBorder="1"/>
    <xf numFmtId="49" fontId="19" fillId="3" borderId="53" xfId="0" applyNumberFormat="1" applyFont="1" applyFill="1" applyBorder="1" applyAlignment="1">
      <alignment vertical="center" wrapText="1"/>
    </xf>
    <xf numFmtId="3" fontId="20" fillId="0" borderId="51" xfId="0" applyNumberFormat="1" applyFont="1" applyFill="1" applyBorder="1" applyAlignment="1">
      <alignment horizontal="right"/>
    </xf>
    <xf numFmtId="0" fontId="4" fillId="2" borderId="6" xfId="0" applyFont="1" applyFill="1" applyBorder="1"/>
    <xf numFmtId="49" fontId="6" fillId="3" borderId="5" xfId="0" applyNumberFormat="1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167" fontId="20" fillId="0" borderId="51" xfId="3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4" fillId="2" borderId="53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0" xfId="0" applyNumberFormat="1" applyFont="1" applyFill="1" applyBorder="1" applyAlignment="1">
      <alignment horizontal="left"/>
    </xf>
    <xf numFmtId="49" fontId="4" fillId="2" borderId="54" xfId="0" applyNumberFormat="1" applyFont="1" applyFill="1" applyBorder="1" applyAlignment="1">
      <alignment horizontal="left"/>
    </xf>
    <xf numFmtId="0" fontId="20" fillId="0" borderId="51" xfId="0" applyFont="1" applyFill="1" applyBorder="1" applyAlignment="1">
      <alignment horizontal="right" wrapText="1"/>
    </xf>
    <xf numFmtId="0" fontId="20" fillId="0" borderId="51" xfId="0" applyFont="1" applyFill="1" applyBorder="1" applyAlignment="1">
      <alignment horizontal="right"/>
    </xf>
    <xf numFmtId="17" fontId="20" fillId="0" borderId="51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0" fontId="3" fillId="2" borderId="55" xfId="0" applyFont="1" applyFill="1" applyBorder="1" applyAlignment="1">
      <alignment wrapText="1"/>
    </xf>
    <xf numFmtId="0" fontId="3" fillId="2" borderId="7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right"/>
    </xf>
    <xf numFmtId="49" fontId="19" fillId="5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49" fontId="19" fillId="3" borderId="11" xfId="0" applyNumberFormat="1" applyFont="1" applyFill="1" applyBorder="1" applyAlignment="1">
      <alignment horizontal="center" vertical="center"/>
    </xf>
    <xf numFmtId="49" fontId="19" fillId="3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horizontal="right" vertical="center"/>
    </xf>
    <xf numFmtId="0" fontId="21" fillId="2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left" vertical="center" wrapText="1"/>
    </xf>
  </cellXfs>
  <cellStyles count="4">
    <cellStyle name="Millares" xfId="3" builtinId="3"/>
    <cellStyle name="Millares 3" xfId="2"/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zoomScale="120" zoomScaleNormal="120" workbookViewId="0"/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3"/>
      <c r="C8" s="4"/>
      <c r="D8" s="2"/>
      <c r="E8" s="4"/>
      <c r="F8" s="4"/>
      <c r="G8" s="4"/>
    </row>
    <row r="9" spans="1:255" s="95" customFormat="1" ht="12" customHeight="1">
      <c r="A9" s="87"/>
      <c r="B9" s="88" t="s">
        <v>0</v>
      </c>
      <c r="C9" s="89" t="s">
        <v>60</v>
      </c>
      <c r="D9" s="90"/>
      <c r="E9" s="91" t="s">
        <v>67</v>
      </c>
      <c r="F9" s="92"/>
      <c r="G9" s="93">
        <v>2000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</row>
    <row r="10" spans="1:255" s="95" customFormat="1" ht="25.5" customHeight="1">
      <c r="A10" s="87"/>
      <c r="B10" s="96" t="s">
        <v>1</v>
      </c>
      <c r="C10" s="93" t="s">
        <v>61</v>
      </c>
      <c r="D10" s="90"/>
      <c r="E10" s="97" t="s">
        <v>2</v>
      </c>
      <c r="F10" s="98"/>
      <c r="G10" s="93" t="s">
        <v>63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</row>
    <row r="11" spans="1:255" s="95" customFormat="1" ht="18" customHeight="1">
      <c r="A11" s="87"/>
      <c r="B11" s="96" t="s">
        <v>51</v>
      </c>
      <c r="C11" s="93" t="s">
        <v>62</v>
      </c>
      <c r="D11" s="90"/>
      <c r="E11" s="97" t="s">
        <v>55</v>
      </c>
      <c r="F11" s="98"/>
      <c r="G11" s="93">
        <v>2100</v>
      </c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  <c r="IU11" s="94"/>
    </row>
    <row r="12" spans="1:255" s="95" customFormat="1" ht="11.25" customHeight="1">
      <c r="A12" s="87"/>
      <c r="B12" s="96" t="s">
        <v>52</v>
      </c>
      <c r="C12" s="93" t="s">
        <v>56</v>
      </c>
      <c r="D12" s="90"/>
      <c r="E12" s="99" t="s">
        <v>3</v>
      </c>
      <c r="F12" s="100"/>
      <c r="G12" s="93">
        <f>+G11*G9</f>
        <v>4200000</v>
      </c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  <c r="IU12" s="94"/>
    </row>
    <row r="13" spans="1:255" s="95" customFormat="1" ht="11.25" customHeight="1">
      <c r="A13" s="87"/>
      <c r="B13" s="96" t="s">
        <v>53</v>
      </c>
      <c r="C13" s="101" t="s">
        <v>100</v>
      </c>
      <c r="D13" s="90"/>
      <c r="E13" s="97" t="s">
        <v>4</v>
      </c>
      <c r="F13" s="98"/>
      <c r="G13" s="93" t="s">
        <v>64</v>
      </c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</row>
    <row r="14" spans="1:255" s="95" customFormat="1" ht="15">
      <c r="A14" s="87"/>
      <c r="B14" s="96" t="s">
        <v>5</v>
      </c>
      <c r="C14" s="102" t="s">
        <v>100</v>
      </c>
      <c r="D14" s="90"/>
      <c r="E14" s="97" t="s">
        <v>6</v>
      </c>
      <c r="F14" s="98"/>
      <c r="G14" s="93" t="s">
        <v>65</v>
      </c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</row>
    <row r="15" spans="1:255" s="95" customFormat="1" ht="25.5" customHeight="1">
      <c r="A15" s="87"/>
      <c r="B15" s="96" t="s">
        <v>7</v>
      </c>
      <c r="C15" s="103" t="s">
        <v>99</v>
      </c>
      <c r="D15" s="90"/>
      <c r="E15" s="104" t="s">
        <v>8</v>
      </c>
      <c r="F15" s="105"/>
      <c r="G15" s="93" t="s">
        <v>66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</row>
    <row r="16" spans="1:255" ht="12" customHeight="1">
      <c r="A16" s="2"/>
      <c r="B16" s="106"/>
      <c r="C16" s="6"/>
      <c r="D16" s="7"/>
      <c r="E16" s="8"/>
      <c r="F16" s="8"/>
      <c r="G16" s="107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>
      <c r="A17" s="9"/>
      <c r="B17" s="85" t="s">
        <v>9</v>
      </c>
      <c r="C17" s="86"/>
      <c r="D17" s="86"/>
      <c r="E17" s="86"/>
      <c r="F17" s="86"/>
      <c r="G17" s="86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>
      <c r="A18" s="2"/>
      <c r="B18" s="10"/>
      <c r="C18" s="11"/>
      <c r="D18" s="11"/>
      <c r="E18" s="11"/>
      <c r="F18" s="12"/>
      <c r="G18" s="10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>
      <c r="A19" s="5"/>
      <c r="B19" s="109" t="s">
        <v>10</v>
      </c>
      <c r="C19" s="110"/>
      <c r="D19" s="111"/>
      <c r="E19" s="111"/>
      <c r="F19" s="112"/>
      <c r="G19" s="113"/>
    </row>
    <row r="20" spans="1:255" ht="24" customHeight="1">
      <c r="A20" s="5"/>
      <c r="B20" s="114" t="s">
        <v>11</v>
      </c>
      <c r="C20" s="115" t="s">
        <v>12</v>
      </c>
      <c r="D20" s="115" t="s">
        <v>13</v>
      </c>
      <c r="E20" s="114" t="s">
        <v>14</v>
      </c>
      <c r="F20" s="115" t="s">
        <v>15</v>
      </c>
      <c r="G20" s="114" t="s">
        <v>16</v>
      </c>
    </row>
    <row r="21" spans="1:255" s="95" customFormat="1" ht="12" customHeight="1">
      <c r="A21" s="87"/>
      <c r="B21" s="120" t="s">
        <v>68</v>
      </c>
      <c r="C21" s="117"/>
      <c r="D21" s="117"/>
      <c r="E21" s="117"/>
      <c r="F21" s="118"/>
      <c r="G21" s="119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</row>
    <row r="22" spans="1:255" s="95" customFormat="1" ht="12" customHeight="1">
      <c r="A22" s="87"/>
      <c r="B22" s="116" t="s">
        <v>69</v>
      </c>
      <c r="C22" s="117" t="s">
        <v>17</v>
      </c>
      <c r="D22" s="117">
        <v>0.25</v>
      </c>
      <c r="E22" s="117" t="s">
        <v>70</v>
      </c>
      <c r="F22" s="118">
        <v>24500</v>
      </c>
      <c r="G22" s="119">
        <f t="shared" ref="G22:G29" si="0">+F22*D22</f>
        <v>6125</v>
      </c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  <c r="IT22" s="94"/>
      <c r="IU22" s="94"/>
    </row>
    <row r="23" spans="1:255" s="95" customFormat="1" ht="12" customHeight="1">
      <c r="A23" s="87"/>
      <c r="B23" s="116" t="s">
        <v>71</v>
      </c>
      <c r="C23" s="117" t="s">
        <v>17</v>
      </c>
      <c r="D23" s="117">
        <v>30</v>
      </c>
      <c r="E23" s="117" t="s">
        <v>72</v>
      </c>
      <c r="F23" s="118">
        <v>24500</v>
      </c>
      <c r="G23" s="119">
        <f t="shared" si="0"/>
        <v>735000</v>
      </c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  <c r="IU23" s="94"/>
    </row>
    <row r="24" spans="1:255" s="95" customFormat="1" ht="12" customHeight="1">
      <c r="A24" s="87"/>
      <c r="B24" s="116" t="s">
        <v>73</v>
      </c>
      <c r="C24" s="117" t="s">
        <v>17</v>
      </c>
      <c r="D24" s="117">
        <v>0.5</v>
      </c>
      <c r="E24" s="117" t="s">
        <v>74</v>
      </c>
      <c r="F24" s="118">
        <v>24500</v>
      </c>
      <c r="G24" s="119">
        <f t="shared" si="0"/>
        <v>12250</v>
      </c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  <c r="IU24" s="94"/>
    </row>
    <row r="25" spans="1:255" s="95" customFormat="1" ht="12" customHeight="1">
      <c r="A25" s="87"/>
      <c r="B25" s="116" t="s">
        <v>75</v>
      </c>
      <c r="C25" s="117" t="s">
        <v>17</v>
      </c>
      <c r="D25" s="117">
        <v>0.5</v>
      </c>
      <c r="E25" s="117" t="s">
        <v>74</v>
      </c>
      <c r="F25" s="118">
        <v>24500</v>
      </c>
      <c r="G25" s="119">
        <f t="shared" si="0"/>
        <v>12250</v>
      </c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94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4"/>
      <c r="FP25" s="94"/>
      <c r="FQ25" s="94"/>
      <c r="FR25" s="94"/>
      <c r="FS25" s="94"/>
      <c r="FT25" s="94"/>
      <c r="FU25" s="94"/>
      <c r="FV25" s="94"/>
      <c r="FW25" s="94"/>
      <c r="FX25" s="94"/>
      <c r="FY25" s="94"/>
      <c r="FZ25" s="94"/>
      <c r="GA25" s="94"/>
      <c r="GB25" s="94"/>
      <c r="GC25" s="94"/>
      <c r="GD25" s="94"/>
      <c r="GE25" s="94"/>
      <c r="GF25" s="94"/>
      <c r="GG25" s="94"/>
      <c r="GH25" s="94"/>
      <c r="GI25" s="94"/>
      <c r="GJ25" s="94"/>
      <c r="GK25" s="94"/>
      <c r="GL25" s="94"/>
      <c r="GM25" s="94"/>
      <c r="GN25" s="94"/>
      <c r="GO25" s="94"/>
      <c r="GP25" s="94"/>
      <c r="GQ25" s="94"/>
      <c r="GR25" s="94"/>
      <c r="GS25" s="94"/>
      <c r="GT25" s="94"/>
      <c r="GU25" s="94"/>
      <c r="GV25" s="94"/>
      <c r="GW25" s="94"/>
      <c r="GX25" s="94"/>
      <c r="GY25" s="94"/>
      <c r="GZ25" s="94"/>
      <c r="HA25" s="94"/>
      <c r="HB25" s="94"/>
      <c r="HC25" s="94"/>
      <c r="HD25" s="94"/>
      <c r="HE25" s="94"/>
      <c r="HF25" s="94"/>
      <c r="HG25" s="94"/>
      <c r="HH25" s="94"/>
      <c r="HI25" s="94"/>
      <c r="HJ25" s="94"/>
      <c r="HK25" s="94"/>
      <c r="HL25" s="94"/>
      <c r="HM25" s="94"/>
      <c r="HN25" s="94"/>
      <c r="HO25" s="94"/>
      <c r="HP25" s="94"/>
      <c r="HQ25" s="94"/>
      <c r="HR25" s="94"/>
      <c r="HS25" s="94"/>
      <c r="HT25" s="94"/>
      <c r="HU25" s="94"/>
      <c r="HV25" s="94"/>
      <c r="HW25" s="94"/>
      <c r="HX25" s="94"/>
      <c r="HY25" s="94"/>
      <c r="HZ25" s="94"/>
      <c r="IA25" s="94"/>
      <c r="IB25" s="94"/>
      <c r="IC25" s="94"/>
      <c r="ID25" s="94"/>
      <c r="IE25" s="94"/>
      <c r="IF25" s="94"/>
      <c r="IG25" s="94"/>
      <c r="IH25" s="94"/>
      <c r="II25" s="94"/>
      <c r="IJ25" s="94"/>
      <c r="IK25" s="94"/>
      <c r="IL25" s="94"/>
      <c r="IM25" s="94"/>
      <c r="IN25" s="94"/>
      <c r="IO25" s="94"/>
      <c r="IP25" s="94"/>
      <c r="IQ25" s="94"/>
      <c r="IR25" s="94"/>
      <c r="IS25" s="94"/>
      <c r="IT25" s="94"/>
      <c r="IU25" s="94"/>
    </row>
    <row r="26" spans="1:255" s="95" customFormat="1" ht="12" customHeight="1">
      <c r="A26" s="87"/>
      <c r="B26" s="116" t="s">
        <v>76</v>
      </c>
      <c r="C26" s="117" t="s">
        <v>17</v>
      </c>
      <c r="D26" s="117">
        <v>1</v>
      </c>
      <c r="E26" s="117" t="s">
        <v>70</v>
      </c>
      <c r="F26" s="118">
        <v>24500</v>
      </c>
      <c r="G26" s="119">
        <f t="shared" si="0"/>
        <v>24500</v>
      </c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94"/>
      <c r="DY26" s="94"/>
      <c r="DZ26" s="94"/>
      <c r="EA26" s="94"/>
      <c r="EB26" s="94"/>
      <c r="EC26" s="94"/>
      <c r="ED26" s="94"/>
      <c r="EE26" s="94"/>
      <c r="EF26" s="94"/>
      <c r="EG26" s="94"/>
      <c r="EH26" s="94"/>
      <c r="EI26" s="94"/>
      <c r="EJ26" s="94"/>
      <c r="EK26" s="94"/>
      <c r="EL26" s="94"/>
      <c r="EM26" s="94"/>
      <c r="EN26" s="94"/>
      <c r="EO26" s="94"/>
      <c r="EP26" s="94"/>
      <c r="EQ26" s="94"/>
      <c r="ER26" s="94"/>
      <c r="ES26" s="94"/>
      <c r="ET26" s="94"/>
      <c r="EU26" s="94"/>
      <c r="EV26" s="94"/>
      <c r="EW26" s="94"/>
      <c r="EX26" s="94"/>
      <c r="EY26" s="94"/>
      <c r="EZ26" s="94"/>
      <c r="FA26" s="94"/>
      <c r="FB26" s="94"/>
      <c r="FC26" s="94"/>
      <c r="FD26" s="94"/>
      <c r="FE26" s="94"/>
      <c r="FF26" s="94"/>
      <c r="FG26" s="94"/>
      <c r="FH26" s="94"/>
      <c r="FI26" s="94"/>
      <c r="FJ26" s="94"/>
      <c r="FK26" s="94"/>
      <c r="FL26" s="94"/>
      <c r="FM26" s="94"/>
      <c r="FN26" s="94"/>
      <c r="FO26" s="94"/>
      <c r="FP26" s="94"/>
      <c r="FQ26" s="94"/>
      <c r="FR26" s="94"/>
      <c r="FS26" s="94"/>
      <c r="FT26" s="94"/>
      <c r="FU26" s="94"/>
      <c r="FV26" s="94"/>
      <c r="FW26" s="94"/>
      <c r="FX26" s="94"/>
      <c r="FY26" s="94"/>
      <c r="FZ26" s="94"/>
      <c r="GA26" s="94"/>
      <c r="GB26" s="94"/>
      <c r="GC26" s="94"/>
      <c r="GD26" s="94"/>
      <c r="GE26" s="94"/>
      <c r="GF26" s="94"/>
      <c r="GG26" s="94"/>
      <c r="GH26" s="94"/>
      <c r="GI26" s="94"/>
      <c r="GJ26" s="94"/>
      <c r="GK26" s="94"/>
      <c r="GL26" s="94"/>
      <c r="GM26" s="94"/>
      <c r="GN26" s="94"/>
      <c r="GO26" s="94"/>
      <c r="GP26" s="94"/>
      <c r="GQ26" s="94"/>
      <c r="GR26" s="94"/>
      <c r="GS26" s="94"/>
      <c r="GT26" s="94"/>
      <c r="GU26" s="94"/>
      <c r="GV26" s="94"/>
      <c r="GW26" s="94"/>
      <c r="GX26" s="94"/>
      <c r="GY26" s="94"/>
      <c r="GZ26" s="94"/>
      <c r="HA26" s="94"/>
      <c r="HB26" s="94"/>
      <c r="HC26" s="94"/>
      <c r="HD26" s="94"/>
      <c r="HE26" s="94"/>
      <c r="HF26" s="94"/>
      <c r="HG26" s="94"/>
      <c r="HH26" s="94"/>
      <c r="HI26" s="94"/>
      <c r="HJ26" s="94"/>
      <c r="HK26" s="94"/>
      <c r="HL26" s="94"/>
      <c r="HM26" s="94"/>
      <c r="HN26" s="94"/>
      <c r="HO26" s="94"/>
      <c r="HP26" s="94"/>
      <c r="HQ26" s="94"/>
      <c r="HR26" s="94"/>
      <c r="HS26" s="94"/>
      <c r="HT26" s="94"/>
      <c r="HU26" s="94"/>
      <c r="HV26" s="94"/>
      <c r="HW26" s="94"/>
      <c r="HX26" s="94"/>
      <c r="HY26" s="94"/>
      <c r="HZ26" s="94"/>
      <c r="IA26" s="94"/>
      <c r="IB26" s="94"/>
      <c r="IC26" s="94"/>
      <c r="ID26" s="94"/>
      <c r="IE26" s="94"/>
      <c r="IF26" s="94"/>
      <c r="IG26" s="94"/>
      <c r="IH26" s="94"/>
      <c r="II26" s="94"/>
      <c r="IJ26" s="94"/>
      <c r="IK26" s="94"/>
      <c r="IL26" s="94"/>
      <c r="IM26" s="94"/>
      <c r="IN26" s="94"/>
      <c r="IO26" s="94"/>
      <c r="IP26" s="94"/>
      <c r="IQ26" s="94"/>
      <c r="IR26" s="94"/>
      <c r="IS26" s="94"/>
      <c r="IT26" s="94"/>
      <c r="IU26" s="94"/>
    </row>
    <row r="27" spans="1:255" s="95" customFormat="1" ht="25.5">
      <c r="A27" s="87"/>
      <c r="B27" s="121" t="s">
        <v>77</v>
      </c>
      <c r="C27" s="117" t="s">
        <v>17</v>
      </c>
      <c r="D27" s="117">
        <v>0.5</v>
      </c>
      <c r="E27" s="117" t="s">
        <v>78</v>
      </c>
      <c r="F27" s="118">
        <v>24500</v>
      </c>
      <c r="G27" s="119">
        <f t="shared" si="0"/>
        <v>12250</v>
      </c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4"/>
      <c r="FA27" s="94"/>
      <c r="FB27" s="94"/>
      <c r="FC27" s="94"/>
      <c r="FD27" s="94"/>
      <c r="FE27" s="94"/>
      <c r="FF27" s="94"/>
      <c r="FG27" s="94"/>
      <c r="FH27" s="94"/>
      <c r="FI27" s="94"/>
      <c r="FJ27" s="94"/>
      <c r="FK27" s="94"/>
      <c r="FL27" s="94"/>
      <c r="FM27" s="94"/>
      <c r="FN27" s="94"/>
      <c r="FO27" s="94"/>
      <c r="FP27" s="94"/>
      <c r="FQ27" s="94"/>
      <c r="FR27" s="94"/>
      <c r="FS27" s="94"/>
      <c r="FT27" s="94"/>
      <c r="FU27" s="94"/>
      <c r="FV27" s="94"/>
      <c r="FW27" s="94"/>
      <c r="FX27" s="94"/>
      <c r="FY27" s="94"/>
      <c r="FZ27" s="94"/>
      <c r="GA27" s="94"/>
      <c r="GB27" s="94"/>
      <c r="GC27" s="94"/>
      <c r="GD27" s="94"/>
      <c r="GE27" s="94"/>
      <c r="GF27" s="94"/>
      <c r="GG27" s="94"/>
      <c r="GH27" s="94"/>
      <c r="GI27" s="94"/>
      <c r="GJ27" s="94"/>
      <c r="GK27" s="94"/>
      <c r="GL27" s="94"/>
      <c r="GM27" s="94"/>
      <c r="GN27" s="94"/>
      <c r="GO27" s="94"/>
      <c r="GP27" s="94"/>
      <c r="GQ27" s="94"/>
      <c r="GR27" s="94"/>
      <c r="GS27" s="94"/>
      <c r="GT27" s="94"/>
      <c r="GU27" s="94"/>
      <c r="GV27" s="94"/>
      <c r="GW27" s="94"/>
      <c r="GX27" s="94"/>
      <c r="GY27" s="94"/>
      <c r="GZ27" s="94"/>
      <c r="HA27" s="94"/>
      <c r="HB27" s="94"/>
      <c r="HC27" s="94"/>
      <c r="HD27" s="94"/>
      <c r="HE27" s="94"/>
      <c r="HF27" s="94"/>
      <c r="HG27" s="94"/>
      <c r="HH27" s="94"/>
      <c r="HI27" s="94"/>
      <c r="HJ27" s="94"/>
      <c r="HK27" s="94"/>
      <c r="HL27" s="94"/>
      <c r="HM27" s="94"/>
      <c r="HN27" s="94"/>
      <c r="HO27" s="94"/>
      <c r="HP27" s="94"/>
      <c r="HQ27" s="94"/>
      <c r="HR27" s="94"/>
      <c r="HS27" s="94"/>
      <c r="HT27" s="94"/>
      <c r="HU27" s="94"/>
      <c r="HV27" s="94"/>
      <c r="HW27" s="94"/>
      <c r="HX27" s="94"/>
      <c r="HY27" s="94"/>
      <c r="HZ27" s="94"/>
      <c r="IA27" s="94"/>
      <c r="IB27" s="94"/>
      <c r="IC27" s="94"/>
      <c r="ID27" s="94"/>
      <c r="IE27" s="94"/>
      <c r="IF27" s="94"/>
      <c r="IG27" s="94"/>
      <c r="IH27" s="94"/>
      <c r="II27" s="94"/>
      <c r="IJ27" s="94"/>
      <c r="IK27" s="94"/>
      <c r="IL27" s="94"/>
      <c r="IM27" s="94"/>
      <c r="IN27" s="94"/>
      <c r="IO27" s="94"/>
      <c r="IP27" s="94"/>
      <c r="IQ27" s="94"/>
      <c r="IR27" s="94"/>
      <c r="IS27" s="94"/>
      <c r="IT27" s="94"/>
      <c r="IU27" s="94"/>
    </row>
    <row r="28" spans="1:255" s="95" customFormat="1" ht="25.5">
      <c r="A28" s="87"/>
      <c r="B28" s="121" t="s">
        <v>79</v>
      </c>
      <c r="C28" s="117" t="s">
        <v>17</v>
      </c>
      <c r="D28" s="117">
        <v>0.5</v>
      </c>
      <c r="E28" s="117" t="s">
        <v>54</v>
      </c>
      <c r="F28" s="118">
        <v>24500</v>
      </c>
      <c r="G28" s="119">
        <f t="shared" si="0"/>
        <v>12250</v>
      </c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4"/>
      <c r="FA28" s="94"/>
      <c r="FB28" s="94"/>
      <c r="FC28" s="94"/>
      <c r="FD28" s="94"/>
      <c r="FE28" s="94"/>
      <c r="FF28" s="94"/>
      <c r="FG28" s="94"/>
      <c r="FH28" s="94"/>
      <c r="FI28" s="94"/>
      <c r="FJ28" s="94"/>
      <c r="FK28" s="94"/>
      <c r="FL28" s="94"/>
      <c r="FM28" s="94"/>
      <c r="FN28" s="94"/>
      <c r="FO28" s="94"/>
      <c r="FP28" s="94"/>
      <c r="FQ28" s="94"/>
      <c r="FR28" s="94"/>
      <c r="FS28" s="94"/>
      <c r="FT28" s="94"/>
      <c r="FU28" s="94"/>
      <c r="FV28" s="94"/>
      <c r="FW28" s="94"/>
      <c r="FX28" s="94"/>
      <c r="FY28" s="94"/>
      <c r="FZ28" s="94"/>
      <c r="GA28" s="94"/>
      <c r="GB28" s="94"/>
      <c r="GC28" s="94"/>
      <c r="GD28" s="94"/>
      <c r="GE28" s="94"/>
      <c r="GF28" s="94"/>
      <c r="GG28" s="94"/>
      <c r="GH28" s="94"/>
      <c r="GI28" s="94"/>
      <c r="GJ28" s="94"/>
      <c r="GK28" s="94"/>
      <c r="GL28" s="94"/>
      <c r="GM28" s="94"/>
      <c r="GN28" s="94"/>
      <c r="GO28" s="94"/>
      <c r="GP28" s="94"/>
      <c r="GQ28" s="94"/>
      <c r="GR28" s="94"/>
      <c r="GS28" s="94"/>
      <c r="GT28" s="94"/>
      <c r="GU28" s="94"/>
      <c r="GV28" s="94"/>
      <c r="GW28" s="94"/>
      <c r="GX28" s="94"/>
      <c r="GY28" s="94"/>
      <c r="GZ28" s="94"/>
      <c r="HA28" s="94"/>
      <c r="HB28" s="94"/>
      <c r="HC28" s="94"/>
      <c r="HD28" s="94"/>
      <c r="HE28" s="94"/>
      <c r="HF28" s="94"/>
      <c r="HG28" s="94"/>
      <c r="HH28" s="94"/>
      <c r="HI28" s="94"/>
      <c r="HJ28" s="94"/>
      <c r="HK28" s="94"/>
      <c r="HL28" s="94"/>
      <c r="HM28" s="94"/>
      <c r="HN28" s="94"/>
      <c r="HO28" s="94"/>
      <c r="HP28" s="94"/>
      <c r="HQ28" s="94"/>
      <c r="HR28" s="94"/>
      <c r="HS28" s="94"/>
      <c r="HT28" s="94"/>
      <c r="HU28" s="94"/>
      <c r="HV28" s="94"/>
      <c r="HW28" s="94"/>
      <c r="HX28" s="94"/>
      <c r="HY28" s="94"/>
      <c r="HZ28" s="94"/>
      <c r="IA28" s="94"/>
      <c r="IB28" s="94"/>
      <c r="IC28" s="94"/>
      <c r="ID28" s="94"/>
      <c r="IE28" s="94"/>
      <c r="IF28" s="94"/>
      <c r="IG28" s="94"/>
      <c r="IH28" s="94"/>
      <c r="II28" s="94"/>
      <c r="IJ28" s="94"/>
      <c r="IK28" s="94"/>
      <c r="IL28" s="94"/>
      <c r="IM28" s="94"/>
      <c r="IN28" s="94"/>
      <c r="IO28" s="94"/>
      <c r="IP28" s="94"/>
      <c r="IQ28" s="94"/>
      <c r="IR28" s="94"/>
      <c r="IS28" s="94"/>
      <c r="IT28" s="94"/>
      <c r="IU28" s="94"/>
    </row>
    <row r="29" spans="1:255" s="95" customFormat="1" ht="12" customHeight="1">
      <c r="A29" s="87"/>
      <c r="B29" s="116" t="s">
        <v>80</v>
      </c>
      <c r="C29" s="117" t="s">
        <v>17</v>
      </c>
      <c r="D29" s="117">
        <v>2</v>
      </c>
      <c r="E29" s="117" t="s">
        <v>54</v>
      </c>
      <c r="F29" s="118">
        <v>24500</v>
      </c>
      <c r="G29" s="119">
        <f t="shared" si="0"/>
        <v>49000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4"/>
      <c r="EF29" s="94"/>
      <c r="EG29" s="94"/>
      <c r="EH29" s="94"/>
      <c r="EI29" s="94"/>
      <c r="EJ29" s="94"/>
      <c r="EK29" s="94"/>
      <c r="EL29" s="94"/>
      <c r="EM29" s="94"/>
      <c r="EN29" s="94"/>
      <c r="EO29" s="94"/>
      <c r="EP29" s="94"/>
      <c r="EQ29" s="94"/>
      <c r="ER29" s="94"/>
      <c r="ES29" s="94"/>
      <c r="ET29" s="94"/>
      <c r="EU29" s="94"/>
      <c r="EV29" s="94"/>
      <c r="EW29" s="94"/>
      <c r="EX29" s="94"/>
      <c r="EY29" s="94"/>
      <c r="EZ29" s="94"/>
      <c r="FA29" s="94"/>
      <c r="FB29" s="94"/>
      <c r="FC29" s="94"/>
      <c r="FD29" s="94"/>
      <c r="FE29" s="94"/>
      <c r="FF29" s="94"/>
      <c r="FG29" s="94"/>
      <c r="FH29" s="94"/>
      <c r="FI29" s="94"/>
      <c r="FJ29" s="94"/>
      <c r="FK29" s="94"/>
      <c r="FL29" s="94"/>
      <c r="FM29" s="94"/>
      <c r="FN29" s="94"/>
      <c r="FO29" s="94"/>
      <c r="FP29" s="94"/>
      <c r="FQ29" s="94"/>
      <c r="FR29" s="94"/>
      <c r="FS29" s="94"/>
      <c r="FT29" s="94"/>
      <c r="FU29" s="94"/>
      <c r="FV29" s="94"/>
      <c r="FW29" s="94"/>
      <c r="FX29" s="94"/>
      <c r="FY29" s="94"/>
      <c r="FZ29" s="94"/>
      <c r="GA29" s="94"/>
      <c r="GB29" s="94"/>
      <c r="GC29" s="94"/>
      <c r="GD29" s="94"/>
      <c r="GE29" s="94"/>
      <c r="GF29" s="94"/>
      <c r="GG29" s="94"/>
      <c r="GH29" s="94"/>
      <c r="GI29" s="94"/>
      <c r="GJ29" s="94"/>
      <c r="GK29" s="94"/>
      <c r="GL29" s="94"/>
      <c r="GM29" s="94"/>
      <c r="GN29" s="94"/>
      <c r="GO29" s="94"/>
      <c r="GP29" s="94"/>
      <c r="GQ29" s="94"/>
      <c r="GR29" s="94"/>
      <c r="GS29" s="94"/>
      <c r="GT29" s="94"/>
      <c r="GU29" s="94"/>
      <c r="GV29" s="94"/>
      <c r="GW29" s="94"/>
      <c r="GX29" s="94"/>
      <c r="GY29" s="94"/>
      <c r="GZ29" s="94"/>
      <c r="HA29" s="94"/>
      <c r="HB29" s="94"/>
      <c r="HC29" s="94"/>
      <c r="HD29" s="94"/>
      <c r="HE29" s="94"/>
      <c r="HF29" s="94"/>
      <c r="HG29" s="94"/>
      <c r="HH29" s="94"/>
      <c r="HI29" s="94"/>
      <c r="HJ29" s="94"/>
      <c r="HK29" s="94"/>
      <c r="HL29" s="94"/>
      <c r="HM29" s="94"/>
      <c r="HN29" s="94"/>
      <c r="HO29" s="94"/>
      <c r="HP29" s="94"/>
      <c r="HQ29" s="94"/>
      <c r="HR29" s="94"/>
      <c r="HS29" s="94"/>
      <c r="HT29" s="94"/>
      <c r="HU29" s="94"/>
      <c r="HV29" s="94"/>
      <c r="HW29" s="94"/>
      <c r="HX29" s="94"/>
      <c r="HY29" s="94"/>
      <c r="HZ29" s="94"/>
      <c r="IA29" s="94"/>
      <c r="IB29" s="94"/>
      <c r="IC29" s="94"/>
      <c r="ID29" s="94"/>
      <c r="IE29" s="94"/>
      <c r="IF29" s="94"/>
      <c r="IG29" s="94"/>
      <c r="IH29" s="94"/>
      <c r="II29" s="94"/>
      <c r="IJ29" s="94"/>
      <c r="IK29" s="94"/>
      <c r="IL29" s="94"/>
      <c r="IM29" s="94"/>
      <c r="IN29" s="94"/>
      <c r="IO29" s="94"/>
      <c r="IP29" s="94"/>
      <c r="IQ29" s="94"/>
      <c r="IR29" s="94"/>
      <c r="IS29" s="94"/>
      <c r="IT29" s="94"/>
      <c r="IU29" s="94"/>
    </row>
    <row r="30" spans="1:255" ht="11.25" customHeight="1">
      <c r="B30" s="16" t="s">
        <v>18</v>
      </c>
      <c r="C30" s="17"/>
      <c r="D30" s="17"/>
      <c r="E30" s="17"/>
      <c r="F30" s="18"/>
      <c r="G30" s="19">
        <f>SUM(G21:G29)</f>
        <v>863625</v>
      </c>
    </row>
    <row r="31" spans="1:255" ht="15.75" customHeight="1">
      <c r="A31" s="5"/>
      <c r="B31" s="13"/>
      <c r="C31" s="14"/>
      <c r="D31" s="14"/>
      <c r="E31" s="14"/>
      <c r="F31" s="15"/>
      <c r="G31" s="15"/>
      <c r="K31" s="76"/>
    </row>
    <row r="32" spans="1:255" ht="12" customHeight="1">
      <c r="A32" s="5"/>
      <c r="B32" s="109" t="s">
        <v>19</v>
      </c>
      <c r="C32" s="110"/>
      <c r="D32" s="111"/>
      <c r="E32" s="111"/>
      <c r="F32" s="112"/>
      <c r="G32" s="113"/>
    </row>
    <row r="33" spans="1:255" ht="24" customHeight="1">
      <c r="A33" s="5"/>
      <c r="B33" s="114" t="s">
        <v>11</v>
      </c>
      <c r="C33" s="115" t="s">
        <v>12</v>
      </c>
      <c r="D33" s="115" t="s">
        <v>13</v>
      </c>
      <c r="E33" s="114" t="s">
        <v>14</v>
      </c>
      <c r="F33" s="115" t="s">
        <v>15</v>
      </c>
      <c r="G33" s="114" t="s">
        <v>16</v>
      </c>
    </row>
    <row r="34" spans="1:255" s="95" customFormat="1" ht="12" customHeight="1">
      <c r="A34" s="87"/>
      <c r="B34" s="116"/>
      <c r="C34" s="117"/>
      <c r="D34" s="117"/>
      <c r="E34" s="117"/>
      <c r="F34" s="118"/>
      <c r="G34" s="119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94"/>
      <c r="EE34" s="94"/>
      <c r="EF34" s="94"/>
      <c r="EG34" s="94"/>
      <c r="EH34" s="94"/>
      <c r="EI34" s="94"/>
      <c r="EJ34" s="94"/>
      <c r="EK34" s="94"/>
      <c r="EL34" s="94"/>
      <c r="EM34" s="94"/>
      <c r="EN34" s="94"/>
      <c r="EO34" s="94"/>
      <c r="EP34" s="94"/>
      <c r="EQ34" s="94"/>
      <c r="ER34" s="94"/>
      <c r="ES34" s="94"/>
      <c r="ET34" s="94"/>
      <c r="EU34" s="94"/>
      <c r="EV34" s="94"/>
      <c r="EW34" s="94"/>
      <c r="EX34" s="94"/>
      <c r="EY34" s="94"/>
      <c r="EZ34" s="94"/>
      <c r="FA34" s="94"/>
      <c r="FB34" s="94"/>
      <c r="FC34" s="94"/>
      <c r="FD34" s="94"/>
      <c r="FE34" s="94"/>
      <c r="FF34" s="94"/>
      <c r="FG34" s="94"/>
      <c r="FH34" s="94"/>
      <c r="FI34" s="94"/>
      <c r="FJ34" s="94"/>
      <c r="FK34" s="94"/>
      <c r="FL34" s="94"/>
      <c r="FM34" s="94"/>
      <c r="FN34" s="94"/>
      <c r="FO34" s="94"/>
      <c r="FP34" s="94"/>
      <c r="FQ34" s="94"/>
      <c r="FR34" s="94"/>
      <c r="FS34" s="94"/>
      <c r="FT34" s="94"/>
      <c r="FU34" s="94"/>
      <c r="FV34" s="94"/>
      <c r="FW34" s="94"/>
      <c r="FX34" s="94"/>
      <c r="FY34" s="94"/>
      <c r="FZ34" s="94"/>
      <c r="GA34" s="94"/>
      <c r="GB34" s="94"/>
      <c r="GC34" s="94"/>
      <c r="GD34" s="94"/>
      <c r="GE34" s="94"/>
      <c r="GF34" s="94"/>
      <c r="GG34" s="94"/>
      <c r="GH34" s="94"/>
      <c r="GI34" s="94"/>
      <c r="GJ34" s="94"/>
      <c r="GK34" s="94"/>
      <c r="GL34" s="94"/>
      <c r="GM34" s="94"/>
      <c r="GN34" s="94"/>
      <c r="GO34" s="94"/>
      <c r="GP34" s="94"/>
      <c r="GQ34" s="94"/>
      <c r="GR34" s="94"/>
      <c r="GS34" s="94"/>
      <c r="GT34" s="94"/>
      <c r="GU34" s="94"/>
      <c r="GV34" s="94"/>
      <c r="GW34" s="94"/>
      <c r="GX34" s="94"/>
      <c r="GY34" s="94"/>
      <c r="GZ34" s="94"/>
      <c r="HA34" s="94"/>
      <c r="HB34" s="94"/>
      <c r="HC34" s="94"/>
      <c r="HD34" s="94"/>
      <c r="HE34" s="94"/>
      <c r="HF34" s="94"/>
      <c r="HG34" s="94"/>
      <c r="HH34" s="94"/>
      <c r="HI34" s="94"/>
      <c r="HJ34" s="94"/>
      <c r="HK34" s="94"/>
      <c r="HL34" s="94"/>
      <c r="HM34" s="94"/>
      <c r="HN34" s="94"/>
      <c r="HO34" s="94"/>
      <c r="HP34" s="94"/>
      <c r="HQ34" s="94"/>
      <c r="HR34" s="94"/>
      <c r="HS34" s="94"/>
      <c r="HT34" s="94"/>
      <c r="HU34" s="94"/>
      <c r="HV34" s="94"/>
      <c r="HW34" s="94"/>
      <c r="HX34" s="94"/>
      <c r="HY34" s="94"/>
      <c r="HZ34" s="94"/>
      <c r="IA34" s="94"/>
      <c r="IB34" s="94"/>
      <c r="IC34" s="94"/>
      <c r="ID34" s="94"/>
      <c r="IE34" s="94"/>
      <c r="IF34" s="94"/>
      <c r="IG34" s="94"/>
      <c r="IH34" s="94"/>
      <c r="II34" s="94"/>
      <c r="IJ34" s="94"/>
      <c r="IK34" s="94"/>
      <c r="IL34" s="94"/>
      <c r="IM34" s="94"/>
      <c r="IN34" s="94"/>
      <c r="IO34" s="94"/>
      <c r="IP34" s="94"/>
      <c r="IQ34" s="94"/>
      <c r="IR34" s="94"/>
      <c r="IS34" s="94"/>
      <c r="IT34" s="94"/>
      <c r="IU34" s="94"/>
    </row>
    <row r="35" spans="1:255" ht="11.25" customHeight="1">
      <c r="B35" s="16" t="s">
        <v>20</v>
      </c>
      <c r="C35" s="17"/>
      <c r="D35" s="17"/>
      <c r="E35" s="17"/>
      <c r="F35" s="18"/>
      <c r="G35" s="19">
        <f>SUM(G34)</f>
        <v>0</v>
      </c>
    </row>
    <row r="36" spans="1:255" ht="15.75" customHeight="1">
      <c r="A36" s="5"/>
      <c r="B36" s="13"/>
      <c r="C36" s="14"/>
      <c r="D36" s="14"/>
      <c r="E36" s="14"/>
      <c r="F36" s="15"/>
      <c r="G36" s="15"/>
      <c r="K36" s="76"/>
    </row>
    <row r="37" spans="1:255" ht="12" customHeight="1">
      <c r="A37" s="5"/>
      <c r="B37" s="109" t="s">
        <v>21</v>
      </c>
      <c r="C37" s="110"/>
      <c r="D37" s="111"/>
      <c r="E37" s="111"/>
      <c r="F37" s="112"/>
      <c r="G37" s="113"/>
    </row>
    <row r="38" spans="1:255" ht="24" customHeight="1">
      <c r="A38" s="5"/>
      <c r="B38" s="114" t="s">
        <v>11</v>
      </c>
      <c r="C38" s="115" t="s">
        <v>12</v>
      </c>
      <c r="D38" s="115" t="s">
        <v>13</v>
      </c>
      <c r="E38" s="114" t="s">
        <v>14</v>
      </c>
      <c r="F38" s="115" t="s">
        <v>15</v>
      </c>
      <c r="G38" s="114" t="s">
        <v>16</v>
      </c>
    </row>
    <row r="39" spans="1:255" s="95" customFormat="1" ht="12" customHeight="1">
      <c r="A39" s="87"/>
      <c r="B39" s="116"/>
      <c r="C39" s="117"/>
      <c r="D39" s="117"/>
      <c r="E39" s="117"/>
      <c r="F39" s="118"/>
      <c r="G39" s="119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  <c r="DE39" s="94"/>
      <c r="DF39" s="94"/>
      <c r="DG39" s="94"/>
      <c r="DH39" s="94"/>
      <c r="DI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/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4"/>
      <c r="EY39" s="94"/>
      <c r="EZ39" s="94"/>
      <c r="FA39" s="94"/>
      <c r="FB39" s="94"/>
      <c r="FC39" s="94"/>
      <c r="FD39" s="94"/>
      <c r="FE39" s="94"/>
      <c r="FF39" s="94"/>
      <c r="FG39" s="94"/>
      <c r="FH39" s="94"/>
      <c r="FI39" s="94"/>
      <c r="FJ39" s="94"/>
      <c r="FK39" s="94"/>
      <c r="FL39" s="94"/>
      <c r="FM39" s="94"/>
      <c r="FN39" s="94"/>
      <c r="FO39" s="94"/>
      <c r="FP39" s="94"/>
      <c r="FQ39" s="94"/>
      <c r="FR39" s="94"/>
      <c r="FS39" s="94"/>
      <c r="FT39" s="94"/>
      <c r="FU39" s="94"/>
      <c r="FV39" s="94"/>
      <c r="FW39" s="94"/>
      <c r="FX39" s="94"/>
      <c r="FY39" s="94"/>
      <c r="FZ39" s="94"/>
      <c r="GA39" s="94"/>
      <c r="GB39" s="94"/>
      <c r="GC39" s="94"/>
      <c r="GD39" s="94"/>
      <c r="GE39" s="94"/>
      <c r="GF39" s="94"/>
      <c r="GG39" s="94"/>
      <c r="GH39" s="94"/>
      <c r="GI39" s="94"/>
      <c r="GJ39" s="94"/>
      <c r="GK39" s="94"/>
      <c r="GL39" s="94"/>
      <c r="GM39" s="94"/>
      <c r="GN39" s="94"/>
      <c r="GO39" s="94"/>
      <c r="GP39" s="94"/>
      <c r="GQ39" s="94"/>
      <c r="GR39" s="94"/>
      <c r="GS39" s="94"/>
      <c r="GT39" s="94"/>
      <c r="GU39" s="94"/>
      <c r="GV39" s="94"/>
      <c r="GW39" s="94"/>
      <c r="GX39" s="94"/>
      <c r="GY39" s="94"/>
      <c r="GZ39" s="94"/>
      <c r="HA39" s="94"/>
      <c r="HB39" s="94"/>
      <c r="HC39" s="94"/>
      <c r="HD39" s="94"/>
      <c r="HE39" s="94"/>
      <c r="HF39" s="94"/>
      <c r="HG39" s="94"/>
      <c r="HH39" s="94"/>
      <c r="HI39" s="94"/>
      <c r="HJ39" s="94"/>
      <c r="HK39" s="94"/>
      <c r="HL39" s="94"/>
      <c r="HM39" s="94"/>
      <c r="HN39" s="94"/>
      <c r="HO39" s="94"/>
      <c r="HP39" s="94"/>
      <c r="HQ39" s="94"/>
      <c r="HR39" s="94"/>
      <c r="HS39" s="94"/>
      <c r="HT39" s="94"/>
      <c r="HU39" s="94"/>
      <c r="HV39" s="94"/>
      <c r="HW39" s="94"/>
      <c r="HX39" s="94"/>
      <c r="HY39" s="94"/>
      <c r="HZ39" s="94"/>
      <c r="IA39" s="94"/>
      <c r="IB39" s="94"/>
      <c r="IC39" s="94"/>
      <c r="ID39" s="94"/>
      <c r="IE39" s="94"/>
      <c r="IF39" s="94"/>
      <c r="IG39" s="94"/>
      <c r="IH39" s="94"/>
      <c r="II39" s="94"/>
      <c r="IJ39" s="94"/>
      <c r="IK39" s="94"/>
      <c r="IL39" s="94"/>
      <c r="IM39" s="94"/>
      <c r="IN39" s="94"/>
      <c r="IO39" s="94"/>
      <c r="IP39" s="94"/>
      <c r="IQ39" s="94"/>
      <c r="IR39" s="94"/>
      <c r="IS39" s="94"/>
      <c r="IT39" s="94"/>
      <c r="IU39" s="94"/>
    </row>
    <row r="40" spans="1:255" ht="12" customHeight="1">
      <c r="A40" s="33"/>
      <c r="B40" s="77" t="s">
        <v>22</v>
      </c>
      <c r="C40" s="78"/>
      <c r="D40" s="78"/>
      <c r="E40" s="78"/>
      <c r="F40" s="79"/>
      <c r="G40" s="80">
        <f>SUM(G39:G39)</f>
        <v>0</v>
      </c>
    </row>
    <row r="41" spans="1:255" ht="12" customHeight="1">
      <c r="A41" s="33"/>
      <c r="B41" s="13"/>
      <c r="C41" s="14"/>
      <c r="D41" s="14"/>
      <c r="E41" s="14"/>
      <c r="F41" s="15"/>
      <c r="G41" s="15"/>
    </row>
    <row r="42" spans="1:255" ht="12" customHeight="1">
      <c r="A42" s="5"/>
      <c r="B42" s="109" t="s">
        <v>23</v>
      </c>
      <c r="C42" s="110"/>
      <c r="D42" s="111"/>
      <c r="E42" s="111"/>
      <c r="F42" s="112"/>
      <c r="G42" s="113"/>
    </row>
    <row r="43" spans="1:255" ht="24" customHeight="1">
      <c r="A43" s="5"/>
      <c r="B43" s="114" t="s">
        <v>24</v>
      </c>
      <c r="C43" s="115" t="s">
        <v>25</v>
      </c>
      <c r="D43" s="115" t="s">
        <v>26</v>
      </c>
      <c r="E43" s="114" t="s">
        <v>14</v>
      </c>
      <c r="F43" s="115" t="s">
        <v>15</v>
      </c>
      <c r="G43" s="114" t="s">
        <v>16</v>
      </c>
    </row>
    <row r="44" spans="1:255" s="95" customFormat="1" ht="25.5" customHeight="1">
      <c r="A44" s="87"/>
      <c r="B44" s="122" t="s">
        <v>81</v>
      </c>
      <c r="C44" s="117" t="s">
        <v>82</v>
      </c>
      <c r="D44" s="117">
        <v>160</v>
      </c>
      <c r="E44" s="117" t="s">
        <v>74</v>
      </c>
      <c r="F44" s="118">
        <v>120</v>
      </c>
      <c r="G44" s="119">
        <f>D44*F44</f>
        <v>19200</v>
      </c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  <c r="DE44" s="94"/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4"/>
      <c r="DR44" s="94"/>
      <c r="DS44" s="94"/>
      <c r="DT44" s="94"/>
      <c r="DU44" s="94"/>
      <c r="DV44" s="94"/>
      <c r="DW44" s="94"/>
      <c r="DX44" s="94"/>
      <c r="DY44" s="94"/>
      <c r="DZ44" s="94"/>
      <c r="EA44" s="94"/>
      <c r="EB44" s="94"/>
      <c r="EC44" s="94"/>
      <c r="ED44" s="94"/>
      <c r="EE44" s="94"/>
      <c r="EF44" s="94"/>
      <c r="EG44" s="94"/>
      <c r="EH44" s="94"/>
      <c r="EI44" s="94"/>
      <c r="EJ44" s="94"/>
      <c r="EK44" s="94"/>
      <c r="EL44" s="94"/>
      <c r="EM44" s="94"/>
      <c r="EN44" s="94"/>
      <c r="EO44" s="94"/>
      <c r="EP44" s="94"/>
      <c r="EQ44" s="94"/>
      <c r="ER44" s="94"/>
      <c r="ES44" s="94"/>
      <c r="ET44" s="94"/>
      <c r="EU44" s="94"/>
      <c r="EV44" s="94"/>
      <c r="EW44" s="94"/>
      <c r="EX44" s="94"/>
      <c r="EY44" s="94"/>
      <c r="EZ44" s="94"/>
      <c r="FA44" s="94"/>
      <c r="FB44" s="94"/>
      <c r="FC44" s="94"/>
      <c r="FD44" s="94"/>
      <c r="FE44" s="94"/>
      <c r="FF44" s="94"/>
      <c r="FG44" s="94"/>
      <c r="FH44" s="94"/>
      <c r="FI44" s="94"/>
      <c r="FJ44" s="94"/>
      <c r="FK44" s="94"/>
      <c r="FL44" s="94"/>
      <c r="FM44" s="94"/>
      <c r="FN44" s="94"/>
      <c r="FO44" s="94"/>
      <c r="FP44" s="94"/>
      <c r="FQ44" s="94"/>
      <c r="FR44" s="94"/>
      <c r="FS44" s="94"/>
      <c r="FT44" s="94"/>
      <c r="FU44" s="94"/>
      <c r="FV44" s="94"/>
      <c r="FW44" s="94"/>
      <c r="FX44" s="94"/>
      <c r="FY44" s="94"/>
      <c r="FZ44" s="94"/>
      <c r="GA44" s="94"/>
      <c r="GB44" s="94"/>
      <c r="GC44" s="94"/>
      <c r="GD44" s="94"/>
      <c r="GE44" s="94"/>
      <c r="GF44" s="94"/>
      <c r="GG44" s="94"/>
      <c r="GH44" s="94"/>
      <c r="GI44" s="94"/>
      <c r="GJ44" s="94"/>
      <c r="GK44" s="94"/>
      <c r="GL44" s="94"/>
      <c r="GM44" s="94"/>
      <c r="GN44" s="94"/>
      <c r="GO44" s="94"/>
      <c r="GP44" s="94"/>
      <c r="GQ44" s="94"/>
      <c r="GR44" s="94"/>
      <c r="GS44" s="94"/>
      <c r="GT44" s="94"/>
      <c r="GU44" s="94"/>
      <c r="GV44" s="94"/>
      <c r="GW44" s="94"/>
      <c r="GX44" s="94"/>
      <c r="GY44" s="94"/>
      <c r="GZ44" s="94"/>
      <c r="HA44" s="94"/>
      <c r="HB44" s="94"/>
      <c r="HC44" s="94"/>
      <c r="HD44" s="94"/>
      <c r="HE44" s="94"/>
      <c r="HF44" s="94"/>
      <c r="HG44" s="94"/>
      <c r="HH44" s="94"/>
      <c r="HI44" s="94"/>
      <c r="HJ44" s="94"/>
      <c r="HK44" s="94"/>
      <c r="HL44" s="94"/>
      <c r="HM44" s="94"/>
      <c r="HN44" s="94"/>
      <c r="HO44" s="94"/>
      <c r="HP44" s="94"/>
      <c r="HQ44" s="94"/>
      <c r="HR44" s="94"/>
      <c r="HS44" s="94"/>
      <c r="HT44" s="94"/>
      <c r="HU44" s="94"/>
      <c r="HV44" s="94"/>
      <c r="HW44" s="94"/>
      <c r="HX44" s="94"/>
      <c r="HY44" s="94"/>
      <c r="HZ44" s="94"/>
      <c r="IA44" s="94"/>
      <c r="IB44" s="94"/>
      <c r="IC44" s="94"/>
      <c r="ID44" s="94"/>
      <c r="IE44" s="94"/>
      <c r="IF44" s="94"/>
      <c r="IG44" s="94"/>
      <c r="IH44" s="94"/>
      <c r="II44" s="94"/>
      <c r="IJ44" s="94"/>
      <c r="IK44" s="94"/>
      <c r="IL44" s="94"/>
      <c r="IM44" s="94"/>
      <c r="IN44" s="94"/>
      <c r="IO44" s="94"/>
      <c r="IP44" s="94"/>
      <c r="IQ44" s="94"/>
      <c r="IR44" s="94"/>
      <c r="IS44" s="94"/>
      <c r="IT44" s="94"/>
      <c r="IU44" s="94"/>
    </row>
    <row r="45" spans="1:255" s="95" customFormat="1" ht="12" customHeight="1">
      <c r="A45" s="87"/>
      <c r="B45" s="116" t="s">
        <v>83</v>
      </c>
      <c r="C45" s="117" t="s">
        <v>82</v>
      </c>
      <c r="D45" s="117">
        <v>40</v>
      </c>
      <c r="E45" s="117" t="s">
        <v>74</v>
      </c>
      <c r="F45" s="118">
        <v>800</v>
      </c>
      <c r="G45" s="119">
        <f t="shared" ref="G45:G50" si="1">D45*F45</f>
        <v>32000</v>
      </c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BR45" s="94"/>
      <c r="BS45" s="94"/>
      <c r="BT45" s="94"/>
      <c r="BU45" s="94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4"/>
      <c r="DE45" s="94"/>
      <c r="DF45" s="94"/>
      <c r="DG45" s="94"/>
      <c r="DH45" s="94"/>
      <c r="DI45" s="94"/>
      <c r="DJ45" s="94"/>
      <c r="DK45" s="94"/>
      <c r="DL45" s="94"/>
      <c r="DM45" s="94"/>
      <c r="DN45" s="94"/>
      <c r="DO45" s="94"/>
      <c r="DP45" s="94"/>
      <c r="DQ45" s="94"/>
      <c r="DR45" s="94"/>
      <c r="DS45" s="94"/>
      <c r="DT45" s="94"/>
      <c r="DU45" s="94"/>
      <c r="DV45" s="94"/>
      <c r="DW45" s="94"/>
      <c r="DX45" s="94"/>
      <c r="DY45" s="94"/>
      <c r="DZ45" s="94"/>
      <c r="EA45" s="94"/>
      <c r="EB45" s="94"/>
      <c r="EC45" s="94"/>
      <c r="ED45" s="94"/>
      <c r="EE45" s="94"/>
      <c r="EF45" s="94"/>
      <c r="EG45" s="94"/>
      <c r="EH45" s="94"/>
      <c r="EI45" s="94"/>
      <c r="EJ45" s="94"/>
      <c r="EK45" s="94"/>
      <c r="EL45" s="94"/>
      <c r="EM45" s="94"/>
      <c r="EN45" s="94"/>
      <c r="EO45" s="94"/>
      <c r="EP45" s="94"/>
      <c r="EQ45" s="94"/>
      <c r="ER45" s="94"/>
      <c r="ES45" s="94"/>
      <c r="ET45" s="94"/>
      <c r="EU45" s="94"/>
      <c r="EV45" s="94"/>
      <c r="EW45" s="94"/>
      <c r="EX45" s="94"/>
      <c r="EY45" s="94"/>
      <c r="EZ45" s="94"/>
      <c r="FA45" s="94"/>
      <c r="FB45" s="94"/>
      <c r="FC45" s="94"/>
      <c r="FD45" s="94"/>
      <c r="FE45" s="94"/>
      <c r="FF45" s="94"/>
      <c r="FG45" s="94"/>
      <c r="FH45" s="94"/>
      <c r="FI45" s="94"/>
      <c r="FJ45" s="94"/>
      <c r="FK45" s="94"/>
      <c r="FL45" s="94"/>
      <c r="FM45" s="94"/>
      <c r="FN45" s="94"/>
      <c r="FO45" s="94"/>
      <c r="FP45" s="94"/>
      <c r="FQ45" s="94"/>
      <c r="FR45" s="94"/>
      <c r="FS45" s="94"/>
      <c r="FT45" s="94"/>
      <c r="FU45" s="94"/>
      <c r="FV45" s="94"/>
      <c r="FW45" s="94"/>
      <c r="FX45" s="94"/>
      <c r="FY45" s="94"/>
      <c r="FZ45" s="94"/>
      <c r="GA45" s="94"/>
      <c r="GB45" s="94"/>
      <c r="GC45" s="94"/>
      <c r="GD45" s="94"/>
      <c r="GE45" s="94"/>
      <c r="GF45" s="94"/>
      <c r="GG45" s="94"/>
      <c r="GH45" s="94"/>
      <c r="GI45" s="94"/>
      <c r="GJ45" s="94"/>
      <c r="GK45" s="94"/>
      <c r="GL45" s="94"/>
      <c r="GM45" s="94"/>
      <c r="GN45" s="94"/>
      <c r="GO45" s="94"/>
      <c r="GP45" s="94"/>
      <c r="GQ45" s="94"/>
      <c r="GR45" s="94"/>
      <c r="GS45" s="94"/>
      <c r="GT45" s="94"/>
      <c r="GU45" s="94"/>
      <c r="GV45" s="94"/>
      <c r="GW45" s="94"/>
      <c r="GX45" s="94"/>
      <c r="GY45" s="94"/>
      <c r="GZ45" s="94"/>
      <c r="HA45" s="94"/>
      <c r="HB45" s="94"/>
      <c r="HC45" s="94"/>
      <c r="HD45" s="94"/>
      <c r="HE45" s="94"/>
      <c r="HF45" s="94"/>
      <c r="HG45" s="94"/>
      <c r="HH45" s="94"/>
      <c r="HI45" s="94"/>
      <c r="HJ45" s="94"/>
      <c r="HK45" s="94"/>
      <c r="HL45" s="94"/>
      <c r="HM45" s="94"/>
      <c r="HN45" s="94"/>
      <c r="HO45" s="94"/>
      <c r="HP45" s="94"/>
      <c r="HQ45" s="94"/>
      <c r="HR45" s="94"/>
      <c r="HS45" s="94"/>
      <c r="HT45" s="94"/>
      <c r="HU45" s="94"/>
      <c r="HV45" s="94"/>
      <c r="HW45" s="94"/>
      <c r="HX45" s="94"/>
      <c r="HY45" s="94"/>
      <c r="HZ45" s="94"/>
      <c r="IA45" s="94"/>
      <c r="IB45" s="94"/>
      <c r="IC45" s="94"/>
      <c r="ID45" s="94"/>
      <c r="IE45" s="94"/>
      <c r="IF45" s="94"/>
      <c r="IG45" s="94"/>
      <c r="IH45" s="94"/>
      <c r="II45" s="94"/>
      <c r="IJ45" s="94"/>
      <c r="IK45" s="94"/>
      <c r="IL45" s="94"/>
      <c r="IM45" s="94"/>
      <c r="IN45" s="94"/>
      <c r="IO45" s="94"/>
      <c r="IP45" s="94"/>
      <c r="IQ45" s="94"/>
      <c r="IR45" s="94"/>
      <c r="IS45" s="94"/>
      <c r="IT45" s="94"/>
      <c r="IU45" s="94"/>
    </row>
    <row r="46" spans="1:255" s="95" customFormat="1" ht="12" customHeight="1">
      <c r="A46" s="87"/>
      <c r="B46" s="116" t="s">
        <v>84</v>
      </c>
      <c r="C46" s="117" t="s">
        <v>12</v>
      </c>
      <c r="D46" s="117">
        <v>400</v>
      </c>
      <c r="E46" s="117" t="s">
        <v>85</v>
      </c>
      <c r="F46" s="118">
        <v>2100</v>
      </c>
      <c r="G46" s="119">
        <f t="shared" si="1"/>
        <v>840000</v>
      </c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  <c r="BR46" s="94"/>
      <c r="BS46" s="94"/>
      <c r="BT46" s="94"/>
      <c r="BU46" s="94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  <c r="CP46" s="94"/>
      <c r="CQ46" s="94"/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94"/>
      <c r="DE46" s="94"/>
      <c r="DF46" s="94"/>
      <c r="DG46" s="94"/>
      <c r="DH46" s="94"/>
      <c r="DI46" s="94"/>
      <c r="DJ46" s="94"/>
      <c r="DK46" s="94"/>
      <c r="DL46" s="94"/>
      <c r="DM46" s="94"/>
      <c r="DN46" s="94"/>
      <c r="DO46" s="94"/>
      <c r="DP46" s="94"/>
      <c r="DQ46" s="94"/>
      <c r="DR46" s="94"/>
      <c r="DS46" s="94"/>
      <c r="DT46" s="94"/>
      <c r="DU46" s="94"/>
      <c r="DV46" s="94"/>
      <c r="DW46" s="94"/>
      <c r="DX46" s="94"/>
      <c r="DY46" s="94"/>
      <c r="DZ46" s="94"/>
      <c r="EA46" s="94"/>
      <c r="EB46" s="94"/>
      <c r="EC46" s="94"/>
      <c r="ED46" s="94"/>
      <c r="EE46" s="94"/>
      <c r="EF46" s="94"/>
      <c r="EG46" s="94"/>
      <c r="EH46" s="94"/>
      <c r="EI46" s="94"/>
      <c r="EJ46" s="94"/>
      <c r="EK46" s="94"/>
      <c r="EL46" s="94"/>
      <c r="EM46" s="94"/>
      <c r="EN46" s="94"/>
      <c r="EO46" s="94"/>
      <c r="EP46" s="94"/>
      <c r="EQ46" s="94"/>
      <c r="ER46" s="94"/>
      <c r="ES46" s="94"/>
      <c r="ET46" s="94"/>
      <c r="EU46" s="94"/>
      <c r="EV46" s="94"/>
      <c r="EW46" s="94"/>
      <c r="EX46" s="94"/>
      <c r="EY46" s="94"/>
      <c r="EZ46" s="94"/>
      <c r="FA46" s="94"/>
      <c r="FB46" s="94"/>
      <c r="FC46" s="94"/>
      <c r="FD46" s="94"/>
      <c r="FE46" s="94"/>
      <c r="FF46" s="94"/>
      <c r="FG46" s="94"/>
      <c r="FH46" s="94"/>
      <c r="FI46" s="94"/>
      <c r="FJ46" s="94"/>
      <c r="FK46" s="94"/>
      <c r="FL46" s="94"/>
      <c r="FM46" s="94"/>
      <c r="FN46" s="94"/>
      <c r="FO46" s="94"/>
      <c r="FP46" s="94"/>
      <c r="FQ46" s="94"/>
      <c r="FR46" s="94"/>
      <c r="FS46" s="94"/>
      <c r="FT46" s="94"/>
      <c r="FU46" s="94"/>
      <c r="FV46" s="94"/>
      <c r="FW46" s="94"/>
      <c r="FX46" s="94"/>
      <c r="FY46" s="94"/>
      <c r="FZ46" s="94"/>
      <c r="GA46" s="94"/>
      <c r="GB46" s="94"/>
      <c r="GC46" s="94"/>
      <c r="GD46" s="94"/>
      <c r="GE46" s="94"/>
      <c r="GF46" s="94"/>
      <c r="GG46" s="94"/>
      <c r="GH46" s="94"/>
      <c r="GI46" s="94"/>
      <c r="GJ46" s="94"/>
      <c r="GK46" s="94"/>
      <c r="GL46" s="94"/>
      <c r="GM46" s="94"/>
      <c r="GN46" s="94"/>
      <c r="GO46" s="94"/>
      <c r="GP46" s="94"/>
      <c r="GQ46" s="94"/>
      <c r="GR46" s="94"/>
      <c r="GS46" s="94"/>
      <c r="GT46" s="94"/>
      <c r="GU46" s="94"/>
      <c r="GV46" s="94"/>
      <c r="GW46" s="94"/>
      <c r="GX46" s="94"/>
      <c r="GY46" s="94"/>
      <c r="GZ46" s="94"/>
      <c r="HA46" s="94"/>
      <c r="HB46" s="94"/>
      <c r="HC46" s="94"/>
      <c r="HD46" s="94"/>
      <c r="HE46" s="94"/>
      <c r="HF46" s="94"/>
      <c r="HG46" s="94"/>
      <c r="HH46" s="94"/>
      <c r="HI46" s="94"/>
      <c r="HJ46" s="94"/>
      <c r="HK46" s="94"/>
      <c r="HL46" s="94"/>
      <c r="HM46" s="94"/>
      <c r="HN46" s="94"/>
      <c r="HO46" s="94"/>
      <c r="HP46" s="94"/>
      <c r="HQ46" s="94"/>
      <c r="HR46" s="94"/>
      <c r="HS46" s="94"/>
      <c r="HT46" s="94"/>
      <c r="HU46" s="94"/>
      <c r="HV46" s="94"/>
      <c r="HW46" s="94"/>
      <c r="HX46" s="94"/>
      <c r="HY46" s="94"/>
      <c r="HZ46" s="94"/>
      <c r="IA46" s="94"/>
      <c r="IB46" s="94"/>
      <c r="IC46" s="94"/>
      <c r="ID46" s="94"/>
      <c r="IE46" s="94"/>
      <c r="IF46" s="94"/>
      <c r="IG46" s="94"/>
      <c r="IH46" s="94"/>
      <c r="II46" s="94"/>
      <c r="IJ46" s="94"/>
      <c r="IK46" s="94"/>
      <c r="IL46" s="94"/>
      <c r="IM46" s="94"/>
      <c r="IN46" s="94"/>
      <c r="IO46" s="94"/>
      <c r="IP46" s="94"/>
      <c r="IQ46" s="94"/>
      <c r="IR46" s="94"/>
      <c r="IS46" s="94"/>
      <c r="IT46" s="94"/>
      <c r="IU46" s="94"/>
    </row>
    <row r="47" spans="1:255" s="95" customFormat="1" ht="12" customHeight="1">
      <c r="A47" s="87"/>
      <c r="B47" s="116" t="s">
        <v>86</v>
      </c>
      <c r="C47" s="117" t="s">
        <v>87</v>
      </c>
      <c r="D47" s="117">
        <v>20</v>
      </c>
      <c r="E47" s="117" t="s">
        <v>85</v>
      </c>
      <c r="F47" s="118">
        <v>9850</v>
      </c>
      <c r="G47" s="119">
        <f t="shared" si="1"/>
        <v>197000</v>
      </c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4"/>
      <c r="CJ47" s="94"/>
      <c r="CK47" s="94"/>
      <c r="CL47" s="94"/>
      <c r="CM47" s="94"/>
      <c r="CN47" s="94"/>
      <c r="CO47" s="94"/>
      <c r="CP47" s="94"/>
      <c r="CQ47" s="94"/>
      <c r="CR47" s="94"/>
      <c r="CS47" s="94"/>
      <c r="CT47" s="94"/>
      <c r="CU47" s="94"/>
      <c r="CV47" s="94"/>
      <c r="CW47" s="94"/>
      <c r="CX47" s="94"/>
      <c r="CY47" s="94"/>
      <c r="CZ47" s="94"/>
      <c r="DA47" s="94"/>
      <c r="DB47" s="94"/>
      <c r="DC47" s="94"/>
      <c r="DD47" s="94"/>
      <c r="DE47" s="94"/>
      <c r="DF47" s="94"/>
      <c r="DG47" s="94"/>
      <c r="DH47" s="94"/>
      <c r="DI47" s="94"/>
      <c r="DJ47" s="94"/>
      <c r="DK47" s="94"/>
      <c r="DL47" s="94"/>
      <c r="DM47" s="94"/>
      <c r="DN47" s="94"/>
      <c r="DO47" s="94"/>
      <c r="DP47" s="94"/>
      <c r="DQ47" s="94"/>
      <c r="DR47" s="94"/>
      <c r="DS47" s="94"/>
      <c r="DT47" s="94"/>
      <c r="DU47" s="94"/>
      <c r="DV47" s="94"/>
      <c r="DW47" s="94"/>
      <c r="DX47" s="94"/>
      <c r="DY47" s="94"/>
      <c r="DZ47" s="94"/>
      <c r="EA47" s="94"/>
      <c r="EB47" s="94"/>
      <c r="EC47" s="94"/>
      <c r="ED47" s="94"/>
      <c r="EE47" s="94"/>
      <c r="EF47" s="94"/>
      <c r="EG47" s="94"/>
      <c r="EH47" s="94"/>
      <c r="EI47" s="94"/>
      <c r="EJ47" s="94"/>
      <c r="EK47" s="94"/>
      <c r="EL47" s="94"/>
      <c r="EM47" s="94"/>
      <c r="EN47" s="94"/>
      <c r="EO47" s="94"/>
      <c r="EP47" s="94"/>
      <c r="EQ47" s="94"/>
      <c r="ER47" s="94"/>
      <c r="ES47" s="94"/>
      <c r="ET47" s="94"/>
      <c r="EU47" s="94"/>
      <c r="EV47" s="94"/>
      <c r="EW47" s="94"/>
      <c r="EX47" s="94"/>
      <c r="EY47" s="94"/>
      <c r="EZ47" s="94"/>
      <c r="FA47" s="94"/>
      <c r="FB47" s="94"/>
      <c r="FC47" s="94"/>
      <c r="FD47" s="94"/>
      <c r="FE47" s="94"/>
      <c r="FF47" s="94"/>
      <c r="FG47" s="94"/>
      <c r="FH47" s="94"/>
      <c r="FI47" s="94"/>
      <c r="FJ47" s="94"/>
      <c r="FK47" s="94"/>
      <c r="FL47" s="94"/>
      <c r="FM47" s="94"/>
      <c r="FN47" s="94"/>
      <c r="FO47" s="94"/>
      <c r="FP47" s="94"/>
      <c r="FQ47" s="94"/>
      <c r="FR47" s="94"/>
      <c r="FS47" s="94"/>
      <c r="FT47" s="94"/>
      <c r="FU47" s="94"/>
      <c r="FV47" s="94"/>
      <c r="FW47" s="94"/>
      <c r="FX47" s="94"/>
      <c r="FY47" s="94"/>
      <c r="FZ47" s="94"/>
      <c r="GA47" s="94"/>
      <c r="GB47" s="94"/>
      <c r="GC47" s="94"/>
      <c r="GD47" s="94"/>
      <c r="GE47" s="94"/>
      <c r="GF47" s="94"/>
      <c r="GG47" s="94"/>
      <c r="GH47" s="94"/>
      <c r="GI47" s="94"/>
      <c r="GJ47" s="94"/>
      <c r="GK47" s="94"/>
      <c r="GL47" s="94"/>
      <c r="GM47" s="94"/>
      <c r="GN47" s="94"/>
      <c r="GO47" s="94"/>
      <c r="GP47" s="94"/>
      <c r="GQ47" s="94"/>
      <c r="GR47" s="94"/>
      <c r="GS47" s="94"/>
      <c r="GT47" s="94"/>
      <c r="GU47" s="94"/>
      <c r="GV47" s="94"/>
      <c r="GW47" s="94"/>
      <c r="GX47" s="94"/>
      <c r="GY47" s="94"/>
      <c r="GZ47" s="94"/>
      <c r="HA47" s="94"/>
      <c r="HB47" s="94"/>
      <c r="HC47" s="94"/>
      <c r="HD47" s="94"/>
      <c r="HE47" s="94"/>
      <c r="HF47" s="94"/>
      <c r="HG47" s="94"/>
      <c r="HH47" s="94"/>
      <c r="HI47" s="94"/>
      <c r="HJ47" s="94"/>
      <c r="HK47" s="94"/>
      <c r="HL47" s="94"/>
      <c r="HM47" s="94"/>
      <c r="HN47" s="94"/>
      <c r="HO47" s="94"/>
      <c r="HP47" s="94"/>
      <c r="HQ47" s="94"/>
      <c r="HR47" s="94"/>
      <c r="HS47" s="94"/>
      <c r="HT47" s="94"/>
      <c r="HU47" s="94"/>
      <c r="HV47" s="94"/>
      <c r="HW47" s="94"/>
      <c r="HX47" s="94"/>
      <c r="HY47" s="94"/>
      <c r="HZ47" s="94"/>
      <c r="IA47" s="94"/>
      <c r="IB47" s="94"/>
      <c r="IC47" s="94"/>
      <c r="ID47" s="94"/>
      <c r="IE47" s="94"/>
      <c r="IF47" s="94"/>
      <c r="IG47" s="94"/>
      <c r="IH47" s="94"/>
      <c r="II47" s="94"/>
      <c r="IJ47" s="94"/>
      <c r="IK47" s="94"/>
      <c r="IL47" s="94"/>
      <c r="IM47" s="94"/>
      <c r="IN47" s="94"/>
      <c r="IO47" s="94"/>
      <c r="IP47" s="94"/>
      <c r="IQ47" s="94"/>
      <c r="IR47" s="94"/>
      <c r="IS47" s="94"/>
      <c r="IT47" s="94"/>
      <c r="IU47" s="94"/>
    </row>
    <row r="48" spans="1:255" s="95" customFormat="1" ht="12" customHeight="1">
      <c r="A48" s="87"/>
      <c r="B48" s="116" t="s">
        <v>88</v>
      </c>
      <c r="C48" s="117" t="s">
        <v>12</v>
      </c>
      <c r="D48" s="117">
        <v>40</v>
      </c>
      <c r="E48" s="117" t="s">
        <v>89</v>
      </c>
      <c r="F48" s="118">
        <v>7000</v>
      </c>
      <c r="G48" s="119">
        <f t="shared" si="1"/>
        <v>280000</v>
      </c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4"/>
      <c r="CJ48" s="94"/>
      <c r="CK48" s="94"/>
      <c r="CL48" s="94"/>
      <c r="CM48" s="94"/>
      <c r="CN48" s="94"/>
      <c r="CO48" s="94"/>
      <c r="CP48" s="94"/>
      <c r="CQ48" s="94"/>
      <c r="CR48" s="94"/>
      <c r="CS48" s="94"/>
      <c r="CT48" s="94"/>
      <c r="CU48" s="94"/>
      <c r="CV48" s="94"/>
      <c r="CW48" s="94"/>
      <c r="CX48" s="94"/>
      <c r="CY48" s="94"/>
      <c r="CZ48" s="94"/>
      <c r="DA48" s="94"/>
      <c r="DB48" s="94"/>
      <c r="DC48" s="94"/>
      <c r="DD48" s="94"/>
      <c r="DE48" s="94"/>
      <c r="DF48" s="94"/>
      <c r="DG48" s="94"/>
      <c r="DH48" s="94"/>
      <c r="DI48" s="94"/>
      <c r="DJ48" s="94"/>
      <c r="DK48" s="94"/>
      <c r="DL48" s="94"/>
      <c r="DM48" s="94"/>
      <c r="DN48" s="94"/>
      <c r="DO48" s="94"/>
      <c r="DP48" s="94"/>
      <c r="DQ48" s="94"/>
      <c r="DR48" s="94"/>
      <c r="DS48" s="94"/>
      <c r="DT48" s="94"/>
      <c r="DU48" s="94"/>
      <c r="DV48" s="94"/>
      <c r="DW48" s="94"/>
      <c r="DX48" s="94"/>
      <c r="DY48" s="94"/>
      <c r="DZ48" s="94"/>
      <c r="EA48" s="94"/>
      <c r="EB48" s="94"/>
      <c r="EC48" s="94"/>
      <c r="ED48" s="94"/>
      <c r="EE48" s="94"/>
      <c r="EF48" s="94"/>
      <c r="EG48" s="94"/>
      <c r="EH48" s="94"/>
      <c r="EI48" s="94"/>
      <c r="EJ48" s="94"/>
      <c r="EK48" s="94"/>
      <c r="EL48" s="94"/>
      <c r="EM48" s="94"/>
      <c r="EN48" s="94"/>
      <c r="EO48" s="94"/>
      <c r="EP48" s="94"/>
      <c r="EQ48" s="94"/>
      <c r="ER48" s="94"/>
      <c r="ES48" s="94"/>
      <c r="ET48" s="94"/>
      <c r="EU48" s="94"/>
      <c r="EV48" s="94"/>
      <c r="EW48" s="94"/>
      <c r="EX48" s="94"/>
      <c r="EY48" s="94"/>
      <c r="EZ48" s="94"/>
      <c r="FA48" s="94"/>
      <c r="FB48" s="94"/>
      <c r="FC48" s="94"/>
      <c r="FD48" s="94"/>
      <c r="FE48" s="94"/>
      <c r="FF48" s="94"/>
      <c r="FG48" s="94"/>
      <c r="FH48" s="94"/>
      <c r="FI48" s="94"/>
      <c r="FJ48" s="94"/>
      <c r="FK48" s="94"/>
      <c r="FL48" s="94"/>
      <c r="FM48" s="94"/>
      <c r="FN48" s="94"/>
      <c r="FO48" s="94"/>
      <c r="FP48" s="94"/>
      <c r="FQ48" s="94"/>
      <c r="FR48" s="94"/>
      <c r="FS48" s="94"/>
      <c r="FT48" s="94"/>
      <c r="FU48" s="94"/>
      <c r="FV48" s="94"/>
      <c r="FW48" s="94"/>
      <c r="FX48" s="94"/>
      <c r="FY48" s="94"/>
      <c r="FZ48" s="94"/>
      <c r="GA48" s="94"/>
      <c r="GB48" s="94"/>
      <c r="GC48" s="94"/>
      <c r="GD48" s="94"/>
      <c r="GE48" s="94"/>
      <c r="GF48" s="94"/>
      <c r="GG48" s="94"/>
      <c r="GH48" s="94"/>
      <c r="GI48" s="94"/>
      <c r="GJ48" s="94"/>
      <c r="GK48" s="94"/>
      <c r="GL48" s="94"/>
      <c r="GM48" s="94"/>
      <c r="GN48" s="94"/>
      <c r="GO48" s="94"/>
      <c r="GP48" s="94"/>
      <c r="GQ48" s="94"/>
      <c r="GR48" s="94"/>
      <c r="GS48" s="94"/>
      <c r="GT48" s="94"/>
      <c r="GU48" s="94"/>
      <c r="GV48" s="94"/>
      <c r="GW48" s="94"/>
      <c r="GX48" s="94"/>
      <c r="GY48" s="94"/>
      <c r="GZ48" s="94"/>
      <c r="HA48" s="94"/>
      <c r="HB48" s="94"/>
      <c r="HC48" s="94"/>
      <c r="HD48" s="94"/>
      <c r="HE48" s="94"/>
      <c r="HF48" s="94"/>
      <c r="HG48" s="94"/>
      <c r="HH48" s="94"/>
      <c r="HI48" s="94"/>
      <c r="HJ48" s="94"/>
      <c r="HK48" s="94"/>
      <c r="HL48" s="94"/>
      <c r="HM48" s="94"/>
      <c r="HN48" s="94"/>
      <c r="HO48" s="94"/>
      <c r="HP48" s="94"/>
      <c r="HQ48" s="94"/>
      <c r="HR48" s="94"/>
      <c r="HS48" s="94"/>
      <c r="HT48" s="94"/>
      <c r="HU48" s="94"/>
      <c r="HV48" s="94"/>
      <c r="HW48" s="94"/>
      <c r="HX48" s="94"/>
      <c r="HY48" s="94"/>
      <c r="HZ48" s="94"/>
      <c r="IA48" s="94"/>
      <c r="IB48" s="94"/>
      <c r="IC48" s="94"/>
      <c r="ID48" s="94"/>
      <c r="IE48" s="94"/>
      <c r="IF48" s="94"/>
      <c r="IG48" s="94"/>
      <c r="IH48" s="94"/>
      <c r="II48" s="94"/>
      <c r="IJ48" s="94"/>
      <c r="IK48" s="94"/>
      <c r="IL48" s="94"/>
      <c r="IM48" s="94"/>
      <c r="IN48" s="94"/>
      <c r="IO48" s="94"/>
      <c r="IP48" s="94"/>
      <c r="IQ48" s="94"/>
      <c r="IR48" s="94"/>
      <c r="IS48" s="94"/>
      <c r="IT48" s="94"/>
      <c r="IU48" s="94"/>
    </row>
    <row r="49" spans="1:255" s="95" customFormat="1" ht="12" customHeight="1">
      <c r="A49" s="87"/>
      <c r="B49" s="116" t="s">
        <v>90</v>
      </c>
      <c r="C49" s="117" t="s">
        <v>12</v>
      </c>
      <c r="D49" s="117">
        <v>20</v>
      </c>
      <c r="E49" s="117" t="s">
        <v>72</v>
      </c>
      <c r="F49" s="118">
        <v>5000</v>
      </c>
      <c r="G49" s="119">
        <f t="shared" si="1"/>
        <v>100000</v>
      </c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4"/>
      <c r="BR49" s="94"/>
      <c r="BS49" s="94"/>
      <c r="BT49" s="94"/>
      <c r="BU49" s="94"/>
      <c r="BV49" s="94"/>
      <c r="BW49" s="94"/>
      <c r="BX49" s="94"/>
      <c r="BY49" s="94"/>
      <c r="BZ49" s="94"/>
      <c r="CA49" s="94"/>
      <c r="CB49" s="94"/>
      <c r="CC49" s="94"/>
      <c r="CD49" s="94"/>
      <c r="CE49" s="94"/>
      <c r="CF49" s="94"/>
      <c r="CG49" s="94"/>
      <c r="CH49" s="94"/>
      <c r="CI49" s="94"/>
      <c r="CJ49" s="94"/>
      <c r="CK49" s="94"/>
      <c r="CL49" s="94"/>
      <c r="CM49" s="94"/>
      <c r="CN49" s="94"/>
      <c r="CO49" s="94"/>
      <c r="CP49" s="94"/>
      <c r="CQ49" s="94"/>
      <c r="CR49" s="94"/>
      <c r="CS49" s="94"/>
      <c r="CT49" s="94"/>
      <c r="CU49" s="94"/>
      <c r="CV49" s="94"/>
      <c r="CW49" s="94"/>
      <c r="CX49" s="94"/>
      <c r="CY49" s="94"/>
      <c r="CZ49" s="94"/>
      <c r="DA49" s="94"/>
      <c r="DB49" s="94"/>
      <c r="DC49" s="94"/>
      <c r="DD49" s="94"/>
      <c r="DE49" s="94"/>
      <c r="DF49" s="94"/>
      <c r="DG49" s="94"/>
      <c r="DH49" s="94"/>
      <c r="DI49" s="94"/>
      <c r="DJ49" s="94"/>
      <c r="DK49" s="94"/>
      <c r="DL49" s="94"/>
      <c r="DM49" s="94"/>
      <c r="DN49" s="94"/>
      <c r="DO49" s="94"/>
      <c r="DP49" s="94"/>
      <c r="DQ49" s="94"/>
      <c r="DR49" s="94"/>
      <c r="DS49" s="94"/>
      <c r="DT49" s="94"/>
      <c r="DU49" s="94"/>
      <c r="DV49" s="94"/>
      <c r="DW49" s="94"/>
      <c r="DX49" s="94"/>
      <c r="DY49" s="94"/>
      <c r="DZ49" s="94"/>
      <c r="EA49" s="94"/>
      <c r="EB49" s="94"/>
      <c r="EC49" s="94"/>
      <c r="ED49" s="94"/>
      <c r="EE49" s="94"/>
      <c r="EF49" s="94"/>
      <c r="EG49" s="94"/>
      <c r="EH49" s="94"/>
      <c r="EI49" s="94"/>
      <c r="EJ49" s="94"/>
      <c r="EK49" s="94"/>
      <c r="EL49" s="94"/>
      <c r="EM49" s="94"/>
      <c r="EN49" s="94"/>
      <c r="EO49" s="94"/>
      <c r="EP49" s="94"/>
      <c r="EQ49" s="94"/>
      <c r="ER49" s="94"/>
      <c r="ES49" s="94"/>
      <c r="ET49" s="94"/>
      <c r="EU49" s="94"/>
      <c r="EV49" s="94"/>
      <c r="EW49" s="94"/>
      <c r="EX49" s="94"/>
      <c r="EY49" s="94"/>
      <c r="EZ49" s="94"/>
      <c r="FA49" s="94"/>
      <c r="FB49" s="94"/>
      <c r="FC49" s="94"/>
      <c r="FD49" s="94"/>
      <c r="FE49" s="94"/>
      <c r="FF49" s="94"/>
      <c r="FG49" s="94"/>
      <c r="FH49" s="94"/>
      <c r="FI49" s="94"/>
      <c r="FJ49" s="94"/>
      <c r="FK49" s="94"/>
      <c r="FL49" s="94"/>
      <c r="FM49" s="94"/>
      <c r="FN49" s="94"/>
      <c r="FO49" s="94"/>
      <c r="FP49" s="94"/>
      <c r="FQ49" s="94"/>
      <c r="FR49" s="94"/>
      <c r="FS49" s="94"/>
      <c r="FT49" s="94"/>
      <c r="FU49" s="94"/>
      <c r="FV49" s="94"/>
      <c r="FW49" s="94"/>
      <c r="FX49" s="94"/>
      <c r="FY49" s="94"/>
      <c r="FZ49" s="94"/>
      <c r="GA49" s="94"/>
      <c r="GB49" s="94"/>
      <c r="GC49" s="94"/>
      <c r="GD49" s="94"/>
      <c r="GE49" s="94"/>
      <c r="GF49" s="94"/>
      <c r="GG49" s="94"/>
      <c r="GH49" s="94"/>
      <c r="GI49" s="94"/>
      <c r="GJ49" s="94"/>
      <c r="GK49" s="94"/>
      <c r="GL49" s="94"/>
      <c r="GM49" s="94"/>
      <c r="GN49" s="94"/>
      <c r="GO49" s="94"/>
      <c r="GP49" s="94"/>
      <c r="GQ49" s="94"/>
      <c r="GR49" s="94"/>
      <c r="GS49" s="94"/>
      <c r="GT49" s="94"/>
      <c r="GU49" s="94"/>
      <c r="GV49" s="94"/>
      <c r="GW49" s="94"/>
      <c r="GX49" s="94"/>
      <c r="GY49" s="94"/>
      <c r="GZ49" s="94"/>
      <c r="HA49" s="94"/>
      <c r="HB49" s="94"/>
      <c r="HC49" s="94"/>
      <c r="HD49" s="94"/>
      <c r="HE49" s="94"/>
      <c r="HF49" s="94"/>
      <c r="HG49" s="94"/>
      <c r="HH49" s="94"/>
      <c r="HI49" s="94"/>
      <c r="HJ49" s="94"/>
      <c r="HK49" s="94"/>
      <c r="HL49" s="94"/>
      <c r="HM49" s="94"/>
      <c r="HN49" s="94"/>
      <c r="HO49" s="94"/>
      <c r="HP49" s="94"/>
      <c r="HQ49" s="94"/>
      <c r="HR49" s="94"/>
      <c r="HS49" s="94"/>
      <c r="HT49" s="94"/>
      <c r="HU49" s="94"/>
      <c r="HV49" s="94"/>
      <c r="HW49" s="94"/>
      <c r="HX49" s="94"/>
      <c r="HY49" s="94"/>
      <c r="HZ49" s="94"/>
      <c r="IA49" s="94"/>
      <c r="IB49" s="94"/>
      <c r="IC49" s="94"/>
      <c r="ID49" s="94"/>
      <c r="IE49" s="94"/>
      <c r="IF49" s="94"/>
      <c r="IG49" s="94"/>
      <c r="IH49" s="94"/>
      <c r="II49" s="94"/>
      <c r="IJ49" s="94"/>
      <c r="IK49" s="94"/>
      <c r="IL49" s="94"/>
      <c r="IM49" s="94"/>
      <c r="IN49" s="94"/>
      <c r="IO49" s="94"/>
      <c r="IP49" s="94"/>
      <c r="IQ49" s="94"/>
      <c r="IR49" s="94"/>
      <c r="IS49" s="94"/>
      <c r="IT49" s="94"/>
      <c r="IU49" s="94"/>
    </row>
    <row r="50" spans="1:255" s="95" customFormat="1" ht="12" customHeight="1">
      <c r="A50" s="87"/>
      <c r="B50" s="116" t="s">
        <v>91</v>
      </c>
      <c r="C50" s="117" t="s">
        <v>92</v>
      </c>
      <c r="D50" s="117">
        <v>8</v>
      </c>
      <c r="E50" s="117" t="s">
        <v>70</v>
      </c>
      <c r="F50" s="118">
        <v>3500</v>
      </c>
      <c r="G50" s="119">
        <f t="shared" si="1"/>
        <v>28000</v>
      </c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/>
      <c r="BR50" s="94"/>
      <c r="BS50" s="94"/>
      <c r="BT50" s="94"/>
      <c r="BU50" s="94"/>
      <c r="BV50" s="94"/>
      <c r="BW50" s="94"/>
      <c r="BX50" s="94"/>
      <c r="BY50" s="94"/>
      <c r="BZ50" s="94"/>
      <c r="CA50" s="94"/>
      <c r="CB50" s="94"/>
      <c r="CC50" s="94"/>
      <c r="CD50" s="94"/>
      <c r="CE50" s="94"/>
      <c r="CF50" s="94"/>
      <c r="CG50" s="94"/>
      <c r="CH50" s="94"/>
      <c r="CI50" s="94"/>
      <c r="CJ50" s="94"/>
      <c r="CK50" s="94"/>
      <c r="CL50" s="94"/>
      <c r="CM50" s="94"/>
      <c r="CN50" s="94"/>
      <c r="CO50" s="94"/>
      <c r="CP50" s="94"/>
      <c r="CQ50" s="94"/>
      <c r="CR50" s="94"/>
      <c r="CS50" s="94"/>
      <c r="CT50" s="94"/>
      <c r="CU50" s="94"/>
      <c r="CV50" s="94"/>
      <c r="CW50" s="94"/>
      <c r="CX50" s="94"/>
      <c r="CY50" s="94"/>
      <c r="CZ50" s="94"/>
      <c r="DA50" s="94"/>
      <c r="DB50" s="94"/>
      <c r="DC50" s="94"/>
      <c r="DD50" s="94"/>
      <c r="DE50" s="94"/>
      <c r="DF50" s="94"/>
      <c r="DG50" s="94"/>
      <c r="DH50" s="94"/>
      <c r="DI50" s="94"/>
      <c r="DJ50" s="94"/>
      <c r="DK50" s="94"/>
      <c r="DL50" s="94"/>
      <c r="DM50" s="94"/>
      <c r="DN50" s="94"/>
      <c r="DO50" s="94"/>
      <c r="DP50" s="94"/>
      <c r="DQ50" s="94"/>
      <c r="DR50" s="94"/>
      <c r="DS50" s="94"/>
      <c r="DT50" s="94"/>
      <c r="DU50" s="94"/>
      <c r="DV50" s="94"/>
      <c r="DW50" s="94"/>
      <c r="DX50" s="94"/>
      <c r="DY50" s="94"/>
      <c r="DZ50" s="94"/>
      <c r="EA50" s="94"/>
      <c r="EB50" s="94"/>
      <c r="EC50" s="94"/>
      <c r="ED50" s="94"/>
      <c r="EE50" s="94"/>
      <c r="EF50" s="94"/>
      <c r="EG50" s="94"/>
      <c r="EH50" s="94"/>
      <c r="EI50" s="94"/>
      <c r="EJ50" s="94"/>
      <c r="EK50" s="94"/>
      <c r="EL50" s="94"/>
      <c r="EM50" s="94"/>
      <c r="EN50" s="94"/>
      <c r="EO50" s="94"/>
      <c r="EP50" s="94"/>
      <c r="EQ50" s="94"/>
      <c r="ER50" s="94"/>
      <c r="ES50" s="94"/>
      <c r="ET50" s="94"/>
      <c r="EU50" s="94"/>
      <c r="EV50" s="94"/>
      <c r="EW50" s="94"/>
      <c r="EX50" s="94"/>
      <c r="EY50" s="94"/>
      <c r="EZ50" s="94"/>
      <c r="FA50" s="94"/>
      <c r="FB50" s="94"/>
      <c r="FC50" s="94"/>
      <c r="FD50" s="94"/>
      <c r="FE50" s="94"/>
      <c r="FF50" s="94"/>
      <c r="FG50" s="94"/>
      <c r="FH50" s="94"/>
      <c r="FI50" s="94"/>
      <c r="FJ50" s="94"/>
      <c r="FK50" s="94"/>
      <c r="FL50" s="94"/>
      <c r="FM50" s="94"/>
      <c r="FN50" s="94"/>
      <c r="FO50" s="94"/>
      <c r="FP50" s="94"/>
      <c r="FQ50" s="94"/>
      <c r="FR50" s="94"/>
      <c r="FS50" s="94"/>
      <c r="FT50" s="94"/>
      <c r="FU50" s="94"/>
      <c r="FV50" s="94"/>
      <c r="FW50" s="94"/>
      <c r="FX50" s="94"/>
      <c r="FY50" s="94"/>
      <c r="FZ50" s="94"/>
      <c r="GA50" s="94"/>
      <c r="GB50" s="94"/>
      <c r="GC50" s="94"/>
      <c r="GD50" s="94"/>
      <c r="GE50" s="94"/>
      <c r="GF50" s="94"/>
      <c r="GG50" s="94"/>
      <c r="GH50" s="94"/>
      <c r="GI50" s="94"/>
      <c r="GJ50" s="94"/>
      <c r="GK50" s="94"/>
      <c r="GL50" s="94"/>
      <c r="GM50" s="94"/>
      <c r="GN50" s="94"/>
      <c r="GO50" s="94"/>
      <c r="GP50" s="94"/>
      <c r="GQ50" s="94"/>
      <c r="GR50" s="94"/>
      <c r="GS50" s="94"/>
      <c r="GT50" s="94"/>
      <c r="GU50" s="94"/>
      <c r="GV50" s="94"/>
      <c r="GW50" s="94"/>
      <c r="GX50" s="94"/>
      <c r="GY50" s="94"/>
      <c r="GZ50" s="94"/>
      <c r="HA50" s="94"/>
      <c r="HB50" s="94"/>
      <c r="HC50" s="94"/>
      <c r="HD50" s="94"/>
      <c r="HE50" s="94"/>
      <c r="HF50" s="94"/>
      <c r="HG50" s="94"/>
      <c r="HH50" s="94"/>
      <c r="HI50" s="94"/>
      <c r="HJ50" s="94"/>
      <c r="HK50" s="94"/>
      <c r="HL50" s="94"/>
      <c r="HM50" s="94"/>
      <c r="HN50" s="94"/>
      <c r="HO50" s="94"/>
      <c r="HP50" s="94"/>
      <c r="HQ50" s="94"/>
      <c r="HR50" s="94"/>
      <c r="HS50" s="94"/>
      <c r="HT50" s="94"/>
      <c r="HU50" s="94"/>
      <c r="HV50" s="94"/>
      <c r="HW50" s="94"/>
      <c r="HX50" s="94"/>
      <c r="HY50" s="94"/>
      <c r="HZ50" s="94"/>
      <c r="IA50" s="94"/>
      <c r="IB50" s="94"/>
      <c r="IC50" s="94"/>
      <c r="ID50" s="94"/>
      <c r="IE50" s="94"/>
      <c r="IF50" s="94"/>
      <c r="IG50" s="94"/>
      <c r="IH50" s="94"/>
      <c r="II50" s="94"/>
      <c r="IJ50" s="94"/>
      <c r="IK50" s="94"/>
      <c r="IL50" s="94"/>
      <c r="IM50" s="94"/>
      <c r="IN50" s="94"/>
      <c r="IO50" s="94"/>
      <c r="IP50" s="94"/>
      <c r="IQ50" s="94"/>
      <c r="IR50" s="94"/>
      <c r="IS50" s="94"/>
      <c r="IT50" s="94"/>
      <c r="IU50" s="94"/>
    </row>
    <row r="51" spans="1:255" ht="11.25" customHeight="1">
      <c r="B51" s="16" t="s">
        <v>27</v>
      </c>
      <c r="C51" s="17"/>
      <c r="D51" s="17"/>
      <c r="E51" s="17"/>
      <c r="F51" s="18"/>
      <c r="G51" s="19">
        <f>SUM(G44:G50)</f>
        <v>1496200</v>
      </c>
    </row>
    <row r="52" spans="1:255" ht="11.25" customHeight="1">
      <c r="B52" s="13"/>
      <c r="C52" s="14"/>
      <c r="D52" s="14"/>
      <c r="E52" s="20"/>
      <c r="F52" s="15"/>
      <c r="G52" s="15"/>
    </row>
    <row r="53" spans="1:255" ht="12" customHeight="1">
      <c r="A53" s="5"/>
      <c r="B53" s="109" t="s">
        <v>28</v>
      </c>
      <c r="C53" s="110"/>
      <c r="D53" s="111"/>
      <c r="E53" s="111"/>
      <c r="F53" s="112"/>
      <c r="G53" s="113"/>
    </row>
    <row r="54" spans="1:255" ht="24" customHeight="1">
      <c r="A54" s="5"/>
      <c r="B54" s="114" t="s">
        <v>29</v>
      </c>
      <c r="C54" s="115" t="s">
        <v>25</v>
      </c>
      <c r="D54" s="115" t="s">
        <v>26</v>
      </c>
      <c r="E54" s="114" t="s">
        <v>14</v>
      </c>
      <c r="F54" s="115" t="s">
        <v>15</v>
      </c>
      <c r="G54" s="114" t="s">
        <v>16</v>
      </c>
    </row>
    <row r="55" spans="1:255" s="95" customFormat="1" ht="15">
      <c r="A55" s="87"/>
      <c r="B55" s="121" t="s">
        <v>93</v>
      </c>
      <c r="C55" s="117" t="s">
        <v>92</v>
      </c>
      <c r="D55" s="117">
        <v>8</v>
      </c>
      <c r="E55" s="117" t="s">
        <v>94</v>
      </c>
      <c r="F55" s="118">
        <v>18000</v>
      </c>
      <c r="G55" s="119">
        <f>D55*F55</f>
        <v>144000</v>
      </c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94"/>
      <c r="BS55" s="94"/>
      <c r="BT55" s="94"/>
      <c r="BU55" s="94"/>
      <c r="BV55" s="94"/>
      <c r="BW55" s="94"/>
      <c r="BX55" s="94"/>
      <c r="BY55" s="94"/>
      <c r="BZ55" s="94"/>
      <c r="CA55" s="94"/>
      <c r="CB55" s="94"/>
      <c r="CC55" s="94"/>
      <c r="CD55" s="94"/>
      <c r="CE55" s="94"/>
      <c r="CF55" s="94"/>
      <c r="CG55" s="94"/>
      <c r="CH55" s="94"/>
      <c r="CI55" s="94"/>
      <c r="CJ55" s="94"/>
      <c r="CK55" s="94"/>
      <c r="CL55" s="94"/>
      <c r="CM55" s="94"/>
      <c r="CN55" s="94"/>
      <c r="CO55" s="94"/>
      <c r="CP55" s="94"/>
      <c r="CQ55" s="94"/>
      <c r="CR55" s="94"/>
      <c r="CS55" s="94"/>
      <c r="CT55" s="94"/>
      <c r="CU55" s="94"/>
      <c r="CV55" s="94"/>
      <c r="CW55" s="94"/>
      <c r="CX55" s="94"/>
      <c r="CY55" s="94"/>
      <c r="CZ55" s="94"/>
      <c r="DA55" s="94"/>
      <c r="DB55" s="94"/>
      <c r="DC55" s="94"/>
      <c r="DD55" s="94"/>
      <c r="DE55" s="94"/>
      <c r="DF55" s="94"/>
      <c r="DG55" s="94"/>
      <c r="DH55" s="94"/>
      <c r="DI55" s="94"/>
      <c r="DJ55" s="94"/>
      <c r="DK55" s="94"/>
      <c r="DL55" s="94"/>
      <c r="DM55" s="94"/>
      <c r="DN55" s="94"/>
      <c r="DO55" s="94"/>
      <c r="DP55" s="94"/>
      <c r="DQ55" s="94"/>
      <c r="DR55" s="94"/>
      <c r="DS55" s="94"/>
      <c r="DT55" s="94"/>
      <c r="DU55" s="94"/>
      <c r="DV55" s="94"/>
      <c r="DW55" s="94"/>
      <c r="DX55" s="94"/>
      <c r="DY55" s="94"/>
      <c r="DZ55" s="94"/>
      <c r="EA55" s="94"/>
      <c r="EB55" s="94"/>
      <c r="EC55" s="94"/>
      <c r="ED55" s="94"/>
      <c r="EE55" s="94"/>
      <c r="EF55" s="94"/>
      <c r="EG55" s="94"/>
      <c r="EH55" s="94"/>
      <c r="EI55" s="94"/>
      <c r="EJ55" s="94"/>
      <c r="EK55" s="94"/>
      <c r="EL55" s="94"/>
      <c r="EM55" s="94"/>
      <c r="EN55" s="94"/>
      <c r="EO55" s="94"/>
      <c r="EP55" s="94"/>
      <c r="EQ55" s="94"/>
      <c r="ER55" s="94"/>
      <c r="ES55" s="94"/>
      <c r="ET55" s="94"/>
      <c r="EU55" s="94"/>
      <c r="EV55" s="94"/>
      <c r="EW55" s="94"/>
      <c r="EX55" s="94"/>
      <c r="EY55" s="94"/>
      <c r="EZ55" s="94"/>
      <c r="FA55" s="94"/>
      <c r="FB55" s="94"/>
      <c r="FC55" s="94"/>
      <c r="FD55" s="94"/>
      <c r="FE55" s="94"/>
      <c r="FF55" s="94"/>
      <c r="FG55" s="94"/>
      <c r="FH55" s="94"/>
      <c r="FI55" s="94"/>
      <c r="FJ55" s="94"/>
      <c r="FK55" s="94"/>
      <c r="FL55" s="94"/>
      <c r="FM55" s="94"/>
      <c r="FN55" s="94"/>
      <c r="FO55" s="94"/>
      <c r="FP55" s="94"/>
      <c r="FQ55" s="94"/>
      <c r="FR55" s="94"/>
      <c r="FS55" s="94"/>
      <c r="FT55" s="94"/>
      <c r="FU55" s="94"/>
      <c r="FV55" s="94"/>
      <c r="FW55" s="94"/>
      <c r="FX55" s="94"/>
      <c r="FY55" s="94"/>
      <c r="FZ55" s="94"/>
      <c r="GA55" s="94"/>
      <c r="GB55" s="94"/>
      <c r="GC55" s="94"/>
      <c r="GD55" s="94"/>
      <c r="GE55" s="94"/>
      <c r="GF55" s="94"/>
      <c r="GG55" s="94"/>
      <c r="GH55" s="94"/>
      <c r="GI55" s="94"/>
      <c r="GJ55" s="94"/>
      <c r="GK55" s="94"/>
      <c r="GL55" s="94"/>
      <c r="GM55" s="94"/>
      <c r="GN55" s="94"/>
      <c r="GO55" s="94"/>
      <c r="GP55" s="94"/>
      <c r="GQ55" s="94"/>
      <c r="GR55" s="94"/>
      <c r="GS55" s="94"/>
      <c r="GT55" s="94"/>
      <c r="GU55" s="94"/>
      <c r="GV55" s="94"/>
      <c r="GW55" s="94"/>
      <c r="GX55" s="94"/>
      <c r="GY55" s="94"/>
      <c r="GZ55" s="94"/>
      <c r="HA55" s="94"/>
      <c r="HB55" s="94"/>
      <c r="HC55" s="94"/>
      <c r="HD55" s="94"/>
      <c r="HE55" s="94"/>
      <c r="HF55" s="94"/>
      <c r="HG55" s="94"/>
      <c r="HH55" s="94"/>
      <c r="HI55" s="94"/>
      <c r="HJ55" s="94"/>
      <c r="HK55" s="94"/>
      <c r="HL55" s="94"/>
      <c r="HM55" s="94"/>
      <c r="HN55" s="94"/>
      <c r="HO55" s="94"/>
      <c r="HP55" s="94"/>
      <c r="HQ55" s="94"/>
      <c r="HR55" s="94"/>
      <c r="HS55" s="94"/>
      <c r="HT55" s="94"/>
      <c r="HU55" s="94"/>
      <c r="HV55" s="94"/>
      <c r="HW55" s="94"/>
      <c r="HX55" s="94"/>
      <c r="HY55" s="94"/>
      <c r="HZ55" s="94"/>
      <c r="IA55" s="94"/>
      <c r="IB55" s="94"/>
      <c r="IC55" s="94"/>
      <c r="ID55" s="94"/>
      <c r="IE55" s="94"/>
      <c r="IF55" s="94"/>
      <c r="IG55" s="94"/>
      <c r="IH55" s="94"/>
      <c r="II55" s="94"/>
      <c r="IJ55" s="94"/>
      <c r="IK55" s="94"/>
      <c r="IL55" s="94"/>
      <c r="IM55" s="94"/>
      <c r="IN55" s="94"/>
      <c r="IO55" s="94"/>
      <c r="IP55" s="94"/>
      <c r="IQ55" s="94"/>
      <c r="IR55" s="94"/>
      <c r="IS55" s="94"/>
      <c r="IT55" s="94"/>
      <c r="IU55" s="94"/>
    </row>
    <row r="56" spans="1:255" s="95" customFormat="1" ht="38.25">
      <c r="A56" s="87"/>
      <c r="B56" s="121" t="s">
        <v>95</v>
      </c>
      <c r="C56" s="117" t="s">
        <v>42</v>
      </c>
      <c r="D56" s="117">
        <v>0.04</v>
      </c>
      <c r="E56" s="117" t="s">
        <v>94</v>
      </c>
      <c r="F56" s="118">
        <v>3800000</v>
      </c>
      <c r="G56" s="119">
        <f>D56*F56</f>
        <v>152000</v>
      </c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4"/>
      <c r="BQ56" s="94"/>
      <c r="BR56" s="94"/>
      <c r="BS56" s="94"/>
      <c r="BT56" s="94"/>
      <c r="BU56" s="94"/>
      <c r="BV56" s="94"/>
      <c r="BW56" s="94"/>
      <c r="BX56" s="94"/>
      <c r="BY56" s="94"/>
      <c r="BZ56" s="94"/>
      <c r="CA56" s="94"/>
      <c r="CB56" s="94"/>
      <c r="CC56" s="94"/>
      <c r="CD56" s="94"/>
      <c r="CE56" s="94"/>
      <c r="CF56" s="94"/>
      <c r="CG56" s="94"/>
      <c r="CH56" s="94"/>
      <c r="CI56" s="94"/>
      <c r="CJ56" s="94"/>
      <c r="CK56" s="94"/>
      <c r="CL56" s="94"/>
      <c r="CM56" s="94"/>
      <c r="CN56" s="94"/>
      <c r="CO56" s="94"/>
      <c r="CP56" s="94"/>
      <c r="CQ56" s="94"/>
      <c r="CR56" s="94"/>
      <c r="CS56" s="94"/>
      <c r="CT56" s="94"/>
      <c r="CU56" s="94"/>
      <c r="CV56" s="94"/>
      <c r="CW56" s="94"/>
      <c r="CX56" s="94"/>
      <c r="CY56" s="94"/>
      <c r="CZ56" s="94"/>
      <c r="DA56" s="94"/>
      <c r="DB56" s="94"/>
      <c r="DC56" s="94"/>
      <c r="DD56" s="94"/>
      <c r="DE56" s="94"/>
      <c r="DF56" s="94"/>
      <c r="DG56" s="94"/>
      <c r="DH56" s="94"/>
      <c r="DI56" s="94"/>
      <c r="DJ56" s="94"/>
      <c r="DK56" s="94"/>
      <c r="DL56" s="94"/>
      <c r="DM56" s="94"/>
      <c r="DN56" s="94"/>
      <c r="DO56" s="94"/>
      <c r="DP56" s="94"/>
      <c r="DQ56" s="94"/>
      <c r="DR56" s="94"/>
      <c r="DS56" s="94"/>
      <c r="DT56" s="94"/>
      <c r="DU56" s="94"/>
      <c r="DV56" s="94"/>
      <c r="DW56" s="94"/>
      <c r="DX56" s="94"/>
      <c r="DY56" s="94"/>
      <c r="DZ56" s="94"/>
      <c r="EA56" s="94"/>
      <c r="EB56" s="94"/>
      <c r="EC56" s="94"/>
      <c r="ED56" s="94"/>
      <c r="EE56" s="94"/>
      <c r="EF56" s="94"/>
      <c r="EG56" s="94"/>
      <c r="EH56" s="94"/>
      <c r="EI56" s="94"/>
      <c r="EJ56" s="94"/>
      <c r="EK56" s="94"/>
      <c r="EL56" s="94"/>
      <c r="EM56" s="94"/>
      <c r="EN56" s="94"/>
      <c r="EO56" s="94"/>
      <c r="EP56" s="94"/>
      <c r="EQ56" s="94"/>
      <c r="ER56" s="94"/>
      <c r="ES56" s="94"/>
      <c r="ET56" s="94"/>
      <c r="EU56" s="94"/>
      <c r="EV56" s="94"/>
      <c r="EW56" s="94"/>
      <c r="EX56" s="94"/>
      <c r="EY56" s="94"/>
      <c r="EZ56" s="94"/>
      <c r="FA56" s="94"/>
      <c r="FB56" s="94"/>
      <c r="FC56" s="94"/>
      <c r="FD56" s="94"/>
      <c r="FE56" s="94"/>
      <c r="FF56" s="94"/>
      <c r="FG56" s="94"/>
      <c r="FH56" s="94"/>
      <c r="FI56" s="94"/>
      <c r="FJ56" s="94"/>
      <c r="FK56" s="94"/>
      <c r="FL56" s="94"/>
      <c r="FM56" s="94"/>
      <c r="FN56" s="94"/>
      <c r="FO56" s="94"/>
      <c r="FP56" s="94"/>
      <c r="FQ56" s="94"/>
      <c r="FR56" s="94"/>
      <c r="FS56" s="94"/>
      <c r="FT56" s="94"/>
      <c r="FU56" s="94"/>
      <c r="FV56" s="94"/>
      <c r="FW56" s="94"/>
      <c r="FX56" s="94"/>
      <c r="FY56" s="94"/>
      <c r="FZ56" s="94"/>
      <c r="GA56" s="94"/>
      <c r="GB56" s="94"/>
      <c r="GC56" s="94"/>
      <c r="GD56" s="94"/>
      <c r="GE56" s="94"/>
      <c r="GF56" s="94"/>
      <c r="GG56" s="94"/>
      <c r="GH56" s="94"/>
      <c r="GI56" s="94"/>
      <c r="GJ56" s="94"/>
      <c r="GK56" s="94"/>
      <c r="GL56" s="94"/>
      <c r="GM56" s="94"/>
      <c r="GN56" s="94"/>
      <c r="GO56" s="94"/>
      <c r="GP56" s="94"/>
      <c r="GQ56" s="94"/>
      <c r="GR56" s="94"/>
      <c r="GS56" s="94"/>
      <c r="GT56" s="94"/>
      <c r="GU56" s="94"/>
      <c r="GV56" s="94"/>
      <c r="GW56" s="94"/>
      <c r="GX56" s="94"/>
      <c r="GY56" s="94"/>
      <c r="GZ56" s="94"/>
      <c r="HA56" s="94"/>
      <c r="HB56" s="94"/>
      <c r="HC56" s="94"/>
      <c r="HD56" s="94"/>
      <c r="HE56" s="94"/>
      <c r="HF56" s="94"/>
      <c r="HG56" s="94"/>
      <c r="HH56" s="94"/>
      <c r="HI56" s="94"/>
      <c r="HJ56" s="94"/>
      <c r="HK56" s="94"/>
      <c r="HL56" s="94"/>
      <c r="HM56" s="94"/>
      <c r="HN56" s="94"/>
      <c r="HO56" s="94"/>
      <c r="HP56" s="94"/>
      <c r="HQ56" s="94"/>
      <c r="HR56" s="94"/>
      <c r="HS56" s="94"/>
      <c r="HT56" s="94"/>
      <c r="HU56" s="94"/>
      <c r="HV56" s="94"/>
      <c r="HW56" s="94"/>
      <c r="HX56" s="94"/>
      <c r="HY56" s="94"/>
      <c r="HZ56" s="94"/>
      <c r="IA56" s="94"/>
      <c r="IB56" s="94"/>
      <c r="IC56" s="94"/>
      <c r="ID56" s="94"/>
      <c r="IE56" s="94"/>
      <c r="IF56" s="94"/>
      <c r="IG56" s="94"/>
      <c r="IH56" s="94"/>
      <c r="II56" s="94"/>
      <c r="IJ56" s="94"/>
      <c r="IK56" s="94"/>
      <c r="IL56" s="94"/>
      <c r="IM56" s="94"/>
      <c r="IN56" s="94"/>
      <c r="IO56" s="94"/>
      <c r="IP56" s="94"/>
      <c r="IQ56" s="94"/>
      <c r="IR56" s="94"/>
      <c r="IS56" s="94"/>
      <c r="IT56" s="94"/>
      <c r="IU56" s="94"/>
    </row>
    <row r="57" spans="1:255" s="95" customFormat="1" ht="15">
      <c r="A57" s="87"/>
      <c r="B57" s="121" t="s">
        <v>96</v>
      </c>
      <c r="C57" s="117" t="s">
        <v>12</v>
      </c>
      <c r="D57" s="117">
        <v>2</v>
      </c>
      <c r="E57" s="117" t="s">
        <v>97</v>
      </c>
      <c r="F57" s="118">
        <v>80000</v>
      </c>
      <c r="G57" s="119">
        <f>+F57*D57</f>
        <v>160000</v>
      </c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94"/>
      <c r="BS57" s="94"/>
      <c r="BT57" s="94"/>
      <c r="BU57" s="94"/>
      <c r="BV57" s="94"/>
      <c r="BW57" s="94"/>
      <c r="BX57" s="94"/>
      <c r="BY57" s="94"/>
      <c r="BZ57" s="94"/>
      <c r="CA57" s="94"/>
      <c r="CB57" s="94"/>
      <c r="CC57" s="94"/>
      <c r="CD57" s="94"/>
      <c r="CE57" s="94"/>
      <c r="CF57" s="94"/>
      <c r="CG57" s="94"/>
      <c r="CH57" s="94"/>
      <c r="CI57" s="94"/>
      <c r="CJ57" s="94"/>
      <c r="CK57" s="94"/>
      <c r="CL57" s="94"/>
      <c r="CM57" s="94"/>
      <c r="CN57" s="94"/>
      <c r="CO57" s="94"/>
      <c r="CP57" s="94"/>
      <c r="CQ57" s="94"/>
      <c r="CR57" s="94"/>
      <c r="CS57" s="94"/>
      <c r="CT57" s="94"/>
      <c r="CU57" s="94"/>
      <c r="CV57" s="94"/>
      <c r="CW57" s="94"/>
      <c r="CX57" s="94"/>
      <c r="CY57" s="94"/>
      <c r="CZ57" s="94"/>
      <c r="DA57" s="94"/>
      <c r="DB57" s="94"/>
      <c r="DC57" s="94"/>
      <c r="DD57" s="94"/>
      <c r="DE57" s="94"/>
      <c r="DF57" s="94"/>
      <c r="DG57" s="94"/>
      <c r="DH57" s="94"/>
      <c r="DI57" s="94"/>
      <c r="DJ57" s="94"/>
      <c r="DK57" s="94"/>
      <c r="DL57" s="94"/>
      <c r="DM57" s="94"/>
      <c r="DN57" s="94"/>
      <c r="DO57" s="94"/>
      <c r="DP57" s="94"/>
      <c r="DQ57" s="94"/>
      <c r="DR57" s="94"/>
      <c r="DS57" s="94"/>
      <c r="DT57" s="94"/>
      <c r="DU57" s="94"/>
      <c r="DV57" s="94"/>
      <c r="DW57" s="94"/>
      <c r="DX57" s="94"/>
      <c r="DY57" s="94"/>
      <c r="DZ57" s="94"/>
      <c r="EA57" s="94"/>
      <c r="EB57" s="94"/>
      <c r="EC57" s="94"/>
      <c r="ED57" s="94"/>
      <c r="EE57" s="94"/>
      <c r="EF57" s="94"/>
      <c r="EG57" s="94"/>
      <c r="EH57" s="94"/>
      <c r="EI57" s="94"/>
      <c r="EJ57" s="94"/>
      <c r="EK57" s="94"/>
      <c r="EL57" s="94"/>
      <c r="EM57" s="94"/>
      <c r="EN57" s="94"/>
      <c r="EO57" s="94"/>
      <c r="EP57" s="94"/>
      <c r="EQ57" s="94"/>
      <c r="ER57" s="94"/>
      <c r="ES57" s="94"/>
      <c r="ET57" s="94"/>
      <c r="EU57" s="94"/>
      <c r="EV57" s="94"/>
      <c r="EW57" s="94"/>
      <c r="EX57" s="94"/>
      <c r="EY57" s="94"/>
      <c r="EZ57" s="94"/>
      <c r="FA57" s="94"/>
      <c r="FB57" s="94"/>
      <c r="FC57" s="94"/>
      <c r="FD57" s="94"/>
      <c r="FE57" s="94"/>
      <c r="FF57" s="94"/>
      <c r="FG57" s="94"/>
      <c r="FH57" s="94"/>
      <c r="FI57" s="94"/>
      <c r="FJ57" s="94"/>
      <c r="FK57" s="94"/>
      <c r="FL57" s="94"/>
      <c r="FM57" s="94"/>
      <c r="FN57" s="94"/>
      <c r="FO57" s="94"/>
      <c r="FP57" s="94"/>
      <c r="FQ57" s="94"/>
      <c r="FR57" s="94"/>
      <c r="FS57" s="94"/>
      <c r="FT57" s="94"/>
      <c r="FU57" s="94"/>
      <c r="FV57" s="94"/>
      <c r="FW57" s="94"/>
      <c r="FX57" s="94"/>
      <c r="FY57" s="94"/>
      <c r="FZ57" s="94"/>
      <c r="GA57" s="94"/>
      <c r="GB57" s="94"/>
      <c r="GC57" s="94"/>
      <c r="GD57" s="94"/>
      <c r="GE57" s="94"/>
      <c r="GF57" s="94"/>
      <c r="GG57" s="94"/>
      <c r="GH57" s="94"/>
      <c r="GI57" s="94"/>
      <c r="GJ57" s="94"/>
      <c r="GK57" s="94"/>
      <c r="GL57" s="94"/>
      <c r="GM57" s="94"/>
      <c r="GN57" s="94"/>
      <c r="GO57" s="94"/>
      <c r="GP57" s="94"/>
      <c r="GQ57" s="94"/>
      <c r="GR57" s="94"/>
      <c r="GS57" s="94"/>
      <c r="GT57" s="94"/>
      <c r="GU57" s="94"/>
      <c r="GV57" s="94"/>
      <c r="GW57" s="94"/>
      <c r="GX57" s="94"/>
      <c r="GY57" s="94"/>
      <c r="GZ57" s="94"/>
      <c r="HA57" s="94"/>
      <c r="HB57" s="94"/>
      <c r="HC57" s="94"/>
      <c r="HD57" s="94"/>
      <c r="HE57" s="94"/>
      <c r="HF57" s="94"/>
      <c r="HG57" s="94"/>
      <c r="HH57" s="94"/>
      <c r="HI57" s="94"/>
      <c r="HJ57" s="94"/>
      <c r="HK57" s="94"/>
      <c r="HL57" s="94"/>
      <c r="HM57" s="94"/>
      <c r="HN57" s="94"/>
      <c r="HO57" s="94"/>
      <c r="HP57" s="94"/>
      <c r="HQ57" s="94"/>
      <c r="HR57" s="94"/>
      <c r="HS57" s="94"/>
      <c r="HT57" s="94"/>
      <c r="HU57" s="94"/>
      <c r="HV57" s="94"/>
      <c r="HW57" s="94"/>
      <c r="HX57" s="94"/>
      <c r="HY57" s="94"/>
      <c r="HZ57" s="94"/>
      <c r="IA57" s="94"/>
      <c r="IB57" s="94"/>
      <c r="IC57" s="94"/>
      <c r="ID57" s="94"/>
      <c r="IE57" s="94"/>
      <c r="IF57" s="94"/>
      <c r="IG57" s="94"/>
      <c r="IH57" s="94"/>
      <c r="II57" s="94"/>
      <c r="IJ57" s="94"/>
      <c r="IK57" s="94"/>
      <c r="IL57" s="94"/>
      <c r="IM57" s="94"/>
      <c r="IN57" s="94"/>
      <c r="IO57" s="94"/>
      <c r="IP57" s="94"/>
      <c r="IQ57" s="94"/>
      <c r="IR57" s="94"/>
      <c r="IS57" s="94"/>
      <c r="IT57" s="94"/>
      <c r="IU57" s="94"/>
    </row>
    <row r="58" spans="1:255" ht="11.25" customHeight="1">
      <c r="B58" s="16" t="s">
        <v>30</v>
      </c>
      <c r="C58" s="17"/>
      <c r="D58" s="17"/>
      <c r="E58" s="17"/>
      <c r="F58" s="18"/>
      <c r="G58" s="19">
        <f>SUM(G55:G57)</f>
        <v>456000</v>
      </c>
    </row>
    <row r="59" spans="1:255" ht="11.25" customHeight="1">
      <c r="B59" s="36"/>
      <c r="C59" s="36"/>
      <c r="D59" s="36"/>
      <c r="E59" s="36"/>
      <c r="F59" s="37"/>
      <c r="G59" s="37"/>
    </row>
    <row r="60" spans="1:255" ht="11.25" customHeight="1">
      <c r="B60" s="38" t="s">
        <v>31</v>
      </c>
      <c r="C60" s="39"/>
      <c r="D60" s="39"/>
      <c r="E60" s="39"/>
      <c r="F60" s="39"/>
      <c r="G60" s="40">
        <f>G30+G35+G40+G51+G58</f>
        <v>2815825</v>
      </c>
    </row>
    <row r="61" spans="1:255" s="1" customFormat="1" ht="11.25" customHeight="1">
      <c r="B61" s="41" t="s">
        <v>32</v>
      </c>
      <c r="C61" s="22"/>
      <c r="D61" s="22"/>
      <c r="E61" s="22"/>
      <c r="F61" s="22"/>
      <c r="G61" s="42">
        <f>G60*0.05</f>
        <v>140791.25</v>
      </c>
    </row>
    <row r="62" spans="1:255" s="1" customFormat="1" ht="11.25" customHeight="1">
      <c r="B62" s="43" t="s">
        <v>33</v>
      </c>
      <c r="C62" s="21"/>
      <c r="D62" s="21"/>
      <c r="E62" s="21"/>
      <c r="F62" s="21"/>
      <c r="G62" s="44">
        <f>G61+G60</f>
        <v>2956616.25</v>
      </c>
    </row>
    <row r="63" spans="1:255" s="1" customFormat="1" ht="11.25" customHeight="1">
      <c r="B63" s="41" t="s">
        <v>34</v>
      </c>
      <c r="C63" s="22"/>
      <c r="D63" s="22"/>
      <c r="E63" s="22"/>
      <c r="F63" s="22"/>
      <c r="G63" s="42">
        <f>G12</f>
        <v>4200000</v>
      </c>
    </row>
    <row r="64" spans="1:255" s="1" customFormat="1" ht="11.25" customHeight="1">
      <c r="B64" s="45" t="s">
        <v>35</v>
      </c>
      <c r="C64" s="46"/>
      <c r="D64" s="46"/>
      <c r="E64" s="46"/>
      <c r="F64" s="46"/>
      <c r="G64" s="47">
        <f>G63-G62</f>
        <v>1243383.75</v>
      </c>
    </row>
    <row r="65" spans="2:7" ht="11.25" customHeight="1">
      <c r="B65" s="34" t="s">
        <v>36</v>
      </c>
      <c r="C65" s="35"/>
      <c r="D65" s="35"/>
      <c r="E65" s="35"/>
      <c r="F65" s="35"/>
      <c r="G65" s="30"/>
    </row>
    <row r="66" spans="2:7" ht="11.25" customHeight="1" thickBot="1">
      <c r="B66" s="48"/>
      <c r="C66" s="35"/>
      <c r="D66" s="35"/>
      <c r="E66" s="35"/>
      <c r="F66" s="35"/>
      <c r="G66" s="30"/>
    </row>
    <row r="67" spans="2:7" ht="11.25" customHeight="1">
      <c r="B67" s="60" t="s">
        <v>37</v>
      </c>
      <c r="C67" s="61"/>
      <c r="D67" s="61"/>
      <c r="E67" s="61"/>
      <c r="F67" s="62"/>
      <c r="G67" s="30"/>
    </row>
    <row r="68" spans="2:7" ht="11.25" customHeight="1">
      <c r="B68" s="63" t="s">
        <v>38</v>
      </c>
      <c r="C68" s="32"/>
      <c r="D68" s="32"/>
      <c r="E68" s="32"/>
      <c r="F68" s="64"/>
      <c r="G68" s="30"/>
    </row>
    <row r="69" spans="2:7" ht="11.25" customHeight="1">
      <c r="B69" s="63" t="s">
        <v>57</v>
      </c>
      <c r="C69" s="32"/>
      <c r="D69" s="32"/>
      <c r="E69" s="32"/>
      <c r="F69" s="64"/>
      <c r="G69" s="30"/>
    </row>
    <row r="70" spans="2:7" ht="11.25" customHeight="1">
      <c r="B70" s="63" t="s">
        <v>98</v>
      </c>
      <c r="C70" s="32"/>
      <c r="D70" s="32"/>
      <c r="E70" s="32"/>
      <c r="F70" s="64"/>
      <c r="G70" s="30"/>
    </row>
    <row r="71" spans="2:7" ht="11.25" customHeight="1">
      <c r="B71" s="63" t="s">
        <v>39</v>
      </c>
      <c r="C71" s="32"/>
      <c r="D71" s="32"/>
      <c r="E71" s="32"/>
      <c r="F71" s="64"/>
      <c r="G71" s="30"/>
    </row>
    <row r="72" spans="2:7" ht="11.25" customHeight="1">
      <c r="B72" s="63" t="s">
        <v>101</v>
      </c>
      <c r="C72" s="32"/>
      <c r="D72" s="32"/>
      <c r="E72" s="32"/>
      <c r="F72" s="64"/>
      <c r="G72" s="30"/>
    </row>
    <row r="73" spans="2:7" ht="11.25" customHeight="1" thickBot="1">
      <c r="B73" s="65"/>
      <c r="C73" s="66"/>
      <c r="D73" s="66"/>
      <c r="E73" s="66"/>
      <c r="F73" s="67"/>
      <c r="G73" s="30"/>
    </row>
    <row r="74" spans="2:7" ht="11.25" customHeight="1">
      <c r="B74" s="58"/>
      <c r="C74" s="32"/>
      <c r="D74" s="32"/>
      <c r="E74" s="32"/>
      <c r="F74" s="32"/>
      <c r="G74" s="30"/>
    </row>
    <row r="75" spans="2:7" ht="11.25" customHeight="1" thickBot="1">
      <c r="B75" s="83" t="s">
        <v>40</v>
      </c>
      <c r="C75" s="84"/>
      <c r="D75" s="57"/>
      <c r="E75" s="23"/>
      <c r="F75" s="23"/>
      <c r="G75" s="30"/>
    </row>
    <row r="76" spans="2:7" ht="11.25" customHeight="1">
      <c r="B76" s="50" t="s">
        <v>29</v>
      </c>
      <c r="C76" s="24" t="s">
        <v>41</v>
      </c>
      <c r="D76" s="51" t="s">
        <v>42</v>
      </c>
      <c r="E76" s="23"/>
      <c r="F76" s="23"/>
      <c r="G76" s="30"/>
    </row>
    <row r="77" spans="2:7" ht="11.25" customHeight="1">
      <c r="B77" s="52" t="s">
        <v>43</v>
      </c>
      <c r="C77" s="25">
        <f>+G30</f>
        <v>863625</v>
      </c>
      <c r="D77" s="53">
        <f>(C77/C83)</f>
        <v>0.29209911837560926</v>
      </c>
      <c r="E77" s="23"/>
      <c r="F77" s="23"/>
      <c r="G77" s="30"/>
    </row>
    <row r="78" spans="2:7" ht="11.25" customHeight="1">
      <c r="B78" s="52" t="s">
        <v>44</v>
      </c>
      <c r="C78" s="26">
        <v>0</v>
      </c>
      <c r="D78" s="53">
        <v>0</v>
      </c>
      <c r="E78" s="23"/>
      <c r="F78" s="23"/>
      <c r="G78" s="30"/>
    </row>
    <row r="79" spans="2:7" ht="11.25" customHeight="1">
      <c r="B79" s="52" t="s">
        <v>45</v>
      </c>
      <c r="C79" s="25">
        <f>+G40</f>
        <v>0</v>
      </c>
      <c r="D79" s="53">
        <f>(C79/C83)</f>
        <v>0</v>
      </c>
      <c r="E79" s="23"/>
      <c r="F79" s="23"/>
      <c r="G79" s="30"/>
    </row>
    <row r="80" spans="2:7" ht="11.25" customHeight="1">
      <c r="B80" s="52" t="s">
        <v>24</v>
      </c>
      <c r="C80" s="25">
        <f>+G51</f>
        <v>1496200</v>
      </c>
      <c r="D80" s="53">
        <f>(C80/C83)</f>
        <v>0.50605147015612861</v>
      </c>
      <c r="E80" s="23"/>
      <c r="F80" s="23"/>
      <c r="G80" s="30"/>
    </row>
    <row r="81" spans="2:7" ht="11.25" customHeight="1">
      <c r="B81" s="52" t="s">
        <v>46</v>
      </c>
      <c r="C81" s="27">
        <f>+G58</f>
        <v>456000</v>
      </c>
      <c r="D81" s="53">
        <f>(C81/C83)</f>
        <v>0.15423036384921446</v>
      </c>
      <c r="E81" s="29"/>
      <c r="F81" s="29"/>
      <c r="G81" s="30"/>
    </row>
    <row r="82" spans="2:7" ht="11.25" customHeight="1">
      <c r="B82" s="52" t="s">
        <v>47</v>
      </c>
      <c r="C82" s="27">
        <f>+G61</f>
        <v>140791.25</v>
      </c>
      <c r="D82" s="53">
        <f>(C82/C83)</f>
        <v>4.7619047619047616E-2</v>
      </c>
      <c r="E82" s="29"/>
      <c r="F82" s="29"/>
      <c r="G82" s="30"/>
    </row>
    <row r="83" spans="2:7" ht="11.25" customHeight="1" thickBot="1">
      <c r="B83" s="54" t="s">
        <v>48</v>
      </c>
      <c r="C83" s="55">
        <f>SUM(C77:C82)</f>
        <v>2956616.25</v>
      </c>
      <c r="D83" s="56">
        <f>SUM(D77:D82)</f>
        <v>1</v>
      </c>
      <c r="E83" s="29"/>
      <c r="F83" s="29"/>
      <c r="G83" s="30"/>
    </row>
    <row r="84" spans="2:7" ht="11.25" customHeight="1">
      <c r="B84" s="48"/>
      <c r="C84" s="35"/>
      <c r="D84" s="35"/>
      <c r="E84" s="35"/>
      <c r="F84" s="35"/>
      <c r="G84" s="30"/>
    </row>
    <row r="85" spans="2:7" ht="11.25" customHeight="1">
      <c r="B85" s="49"/>
      <c r="C85" s="35"/>
      <c r="D85" s="35"/>
      <c r="E85" s="35"/>
      <c r="F85" s="35"/>
      <c r="G85" s="30"/>
    </row>
    <row r="86" spans="2:7" ht="11.25" customHeight="1" thickBot="1">
      <c r="B86" s="69"/>
      <c r="C86" s="70" t="s">
        <v>49</v>
      </c>
      <c r="D86" s="71"/>
      <c r="E86" s="72"/>
      <c r="F86" s="28"/>
      <c r="G86" s="30"/>
    </row>
    <row r="87" spans="2:7" ht="11.25" customHeight="1">
      <c r="B87" s="73" t="s">
        <v>58</v>
      </c>
      <c r="C87" s="74">
        <v>1800</v>
      </c>
      <c r="D87" s="74">
        <v>2000</v>
      </c>
      <c r="E87" s="75">
        <v>2200</v>
      </c>
      <c r="F87" s="68"/>
      <c r="G87" s="31"/>
    </row>
    <row r="88" spans="2:7" ht="11.25" customHeight="1" thickBot="1">
      <c r="B88" s="54" t="s">
        <v>59</v>
      </c>
      <c r="C88" s="81">
        <f>(G62/C87)</f>
        <v>1642.5645833333333</v>
      </c>
      <c r="D88" s="81">
        <f>(G62/D87)</f>
        <v>1478.308125</v>
      </c>
      <c r="E88" s="82">
        <f>(G62/E87)</f>
        <v>1343.9164772727272</v>
      </c>
      <c r="F88" s="68"/>
      <c r="G88" s="31"/>
    </row>
    <row r="89" spans="2:7" ht="11.25" customHeight="1">
      <c r="B89" s="59" t="s">
        <v>50</v>
      </c>
      <c r="C89" s="32"/>
      <c r="D89" s="32"/>
      <c r="E89" s="32"/>
      <c r="F89" s="32"/>
      <c r="G89" s="32"/>
    </row>
  </sheetData>
  <mergeCells count="9">
    <mergeCell ref="B75:C75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DE CARNE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2023-02-14T17:50:56Z</dcterms:modified>
</cp:coreProperties>
</file>