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anriquez\Desktop\Fichas Técnicas Rubros 2023\Fichas Produccion animal 2023\"/>
    </mc:Choice>
  </mc:AlternateContent>
  <bookViews>
    <workbookView xWindow="0" yWindow="0" windowWidth="19200" windowHeight="6470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<sst xmlns="http://schemas.openxmlformats.org/spreadsheetml/2006/main" count="147" uniqueCount="109">
  <si>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</si>
  <si>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</si>
  <si>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</si>
  <si>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</si>
  <si>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</si>
  <si>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</si>
  <si>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</si>
  <si>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</si>
  <si>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</si>
  <si>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</si>
  <si>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</si>
  <si>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</si>
  <si>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</si>
  <si>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</si>
  <si>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</si>
  <si>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</si>
  <si>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</si>
  <si>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</si>
  <si>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</si>
  <si>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</si>
  <si>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</si>
  <si>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</si>
  <si>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</si>
  <si>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</si>
  <si>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</si>
  <si>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</si>
  <si>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</si>
  <si>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</si>
  <si>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</si>
  <si>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</si>
  <si>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</si>
  <si>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</si>
  <si>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</si>
  <si>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</si>
  <si>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</si>
  <si>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</si>
  <si>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</si>
  <si>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</si>
  <si>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</si>
  <si>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</si>
  <si>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</si>
  <si>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</si>
  <si>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</si>
  <si>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</si>
  <si>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</si>
  <si>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</si>
  <si>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</si>
  <si>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</si>
  <si>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</si>
  <si>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</si>
  <si>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</si>
  <si>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</si>
  <si>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</si>
  <si>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</si>
  <si>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</si>
  <si>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</si>
  <si>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</si>
  <si>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</si>
  <si>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</si>
  <si>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</si>
  <si>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BOVINOS</t>
  </si>
  <si>
    <t>RAZA</t>
  </si>
  <si>
    <t>CLAVEL, ANGUS ROJO, MESTIZOS</t>
  </si>
  <si>
    <t>RENDIMIENTO (Kg carne/Há.)</t>
  </si>
  <si>
    <t>Araucanía</t>
  </si>
  <si>
    <t>Feria, Mercado Local</t>
  </si>
  <si>
    <t>Abril-Abril</t>
  </si>
  <si>
    <t>Mayo y Agosto</t>
  </si>
  <si>
    <t>Urea</t>
  </si>
  <si>
    <t>SFT</t>
  </si>
  <si>
    <t>ALIMENTACION</t>
  </si>
  <si>
    <t>Agosto-Septiembre</t>
  </si>
  <si>
    <t>Fardos</t>
  </si>
  <si>
    <t>Pradera Suplementaria</t>
  </si>
  <si>
    <t>Mayo-Septiembre</t>
  </si>
  <si>
    <t>ha</t>
  </si>
  <si>
    <t>Julio-Septiembre</t>
  </si>
  <si>
    <t>Anticlostridiales</t>
  </si>
  <si>
    <t>Antiparasitario</t>
  </si>
  <si>
    <t>Vitamina ADE</t>
  </si>
  <si>
    <t>DIIO</t>
  </si>
  <si>
    <t>Insumos Castración</t>
  </si>
  <si>
    <t>Inseminación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</si>
  <si>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</si>
  <si>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</si>
  <si>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</si>
  <si>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</si>
  <si>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</si>
  <si>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</si>
  <si>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</si>
  <si>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</si>
  <si>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</si>
  <si>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Octubre-Noviembre</t>
  </si>
  <si>
    <t>Mantención Cercos</t>
  </si>
  <si>
    <t>Noviembre-Enero</t>
  </si>
  <si>
    <t>Abril de 2023</t>
  </si>
  <si>
    <t>PRECIO ESPERADO ($/kg)</t>
  </si>
  <si>
    <t>ESCENARIOS COSTO UNITARIO  ($/kilo de carne)</t>
  </si>
  <si>
    <t>Rendimiento (Kg. carne/há)</t>
  </si>
  <si>
    <t>$/há</t>
  </si>
  <si>
    <t>Costo unitario ($/Kg de carne) (*)</t>
  </si>
  <si>
    <t>Aplicación Fertilizante</t>
  </si>
  <si>
    <t>Cuidados rebaño</t>
  </si>
  <si>
    <t xml:space="preserve">SANIDAD </t>
  </si>
  <si>
    <t>Dosis</t>
  </si>
  <si>
    <t>Vacunas extras</t>
  </si>
  <si>
    <t>u</t>
  </si>
  <si>
    <t>NUEVA IMPERIAL</t>
  </si>
  <si>
    <t>NUEVA IMPERIAL/CHOLCHOL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</si>
</sst>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 applyAlignment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4" fillId="2" borderId="53" xfId="0" applyNumberFormat="1" applyFont="1" applyFill="1" applyBorder="1" applyAlignment="1"/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966789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0071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C14" sqref="C14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7265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6" style="1" customWidth="1"/>
    <col min="8" max="255" width="10.81640625" style="1" customWidth="1"/>
  </cols>
  <sheetData>
    <row r="1" spans="1:7" ht="15" customHeight="1" x14ac:dyDescent="0.35">
      <c r="A1" s="2"/>
      <c r="B1" s="2"/>
      <c r="C1" s="2"/>
      <c r="D1" s="2"/>
      <c r="E1" s="2"/>
      <c r="F1" s="2"/>
      <c r="G1" s="2"/>
    </row>
    <row r="2" spans="1:7" ht="15" customHeight="1" x14ac:dyDescent="0.35">
      <c r="A2" s="2"/>
      <c r="B2" s="2"/>
      <c r="C2" s="2"/>
      <c r="D2" s="2"/>
      <c r="E2" s="2"/>
      <c r="F2" s="2"/>
      <c r="G2" s="2"/>
    </row>
    <row r="3" spans="1:7" ht="15" customHeight="1" x14ac:dyDescent="0.35">
      <c r="A3" s="2"/>
      <c r="B3" s="2"/>
      <c r="C3" s="2"/>
      <c r="D3" s="2"/>
      <c r="E3" s="2"/>
      <c r="F3" s="2"/>
      <c r="G3" s="2"/>
    </row>
    <row r="4" spans="1:7" ht="15" customHeight="1" x14ac:dyDescent="0.35">
      <c r="A4" s="2"/>
      <c r="B4" s="2"/>
      <c r="C4" s="2"/>
      <c r="D4" s="2"/>
      <c r="E4" s="2"/>
      <c r="F4" s="2"/>
      <c r="G4" s="2"/>
    </row>
    <row r="5" spans="1:7" ht="15" customHeight="1" x14ac:dyDescent="0.35">
      <c r="A5" s="2"/>
      <c r="B5" s="2"/>
      <c r="C5" s="2"/>
      <c r="D5" s="2"/>
      <c r="E5" s="2"/>
      <c r="F5" s="2"/>
      <c r="G5" s="2"/>
    </row>
    <row r="6" spans="1:7" ht="15" customHeight="1" x14ac:dyDescent="0.35">
      <c r="A6" s="2"/>
      <c r="B6" s="2"/>
      <c r="C6" s="2"/>
      <c r="D6" s="2"/>
      <c r="E6" s="2"/>
      <c r="F6" s="2"/>
      <c r="G6" s="2"/>
    </row>
    <row r="7" spans="1:7" ht="15" customHeight="1" x14ac:dyDescent="0.35">
      <c r="A7" s="2"/>
      <c r="B7" s="2"/>
      <c r="C7" s="2"/>
      <c r="D7" s="2"/>
      <c r="E7" s="2"/>
      <c r="F7" s="2"/>
      <c r="G7" s="2"/>
    </row>
    <row r="8" spans="1:7" ht="15" customHeight="1" x14ac:dyDescent="0.35">
      <c r="A8" s="2"/>
      <c r="B8" s="73"/>
      <c r="C8" s="73"/>
      <c r="D8" s="2"/>
      <c r="E8" s="3"/>
      <c r="F8" s="3"/>
      <c r="G8" s="3"/>
    </row>
    <row r="9" spans="1:7" ht="12" customHeight="1" x14ac:dyDescent="0.35">
      <c r="A9" s="36"/>
      <c r="B9" s="111" t="s">
        <v>0</v>
      </c>
      <c r="C9" s="76" t="s">
        <v>60</v>
      </c>
      <c r="D9" s="112"/>
      <c r="E9" s="159" t="s">
        <v>63</v>
      </c>
      <c r="F9" s="160"/>
      <c r="G9" s="82">
        <v>800</v>
      </c>
    </row>
    <row r="10" spans="1:7" ht="38.25" customHeight="1" x14ac:dyDescent="0.35">
      <c r="A10" s="36"/>
      <c r="B10" s="74" t="s">
        <v>61</v>
      </c>
      <c r="C10" s="75" t="s">
        <v>62</v>
      </c>
      <c r="D10" s="112"/>
      <c r="E10" s="157" t="s">
        <v>1</v>
      </c>
      <c r="F10" s="158"/>
      <c r="G10" s="79" t="s">
        <v>95</v>
      </c>
    </row>
    <row r="11" spans="1:7" ht="18" customHeight="1" x14ac:dyDescent="0.35">
      <c r="A11" s="36"/>
      <c r="B11" s="74" t="s">
        <v>2</v>
      </c>
      <c r="C11" s="76" t="s">
        <v>3</v>
      </c>
      <c r="D11" s="112"/>
      <c r="E11" s="157" t="s">
        <v>96</v>
      </c>
      <c r="F11" s="158"/>
      <c r="G11" s="82">
        <v>2000</v>
      </c>
    </row>
    <row r="12" spans="1:7" ht="11.25" customHeight="1" x14ac:dyDescent="0.35">
      <c r="A12" s="36"/>
      <c r="B12" s="74" t="s">
        <v>4</v>
      </c>
      <c r="C12" s="77" t="s">
        <v>64</v>
      </c>
      <c r="D12" s="112"/>
      <c r="E12" s="109" t="s">
        <v>5</v>
      </c>
      <c r="F12" s="110"/>
      <c r="G12" s="80">
        <f>(G9*G11)</f>
        <v>1600000</v>
      </c>
    </row>
    <row r="13" spans="1:7" ht="11.25" customHeight="1" x14ac:dyDescent="0.35">
      <c r="A13" s="36"/>
      <c r="B13" s="74" t="s">
        <v>6</v>
      </c>
      <c r="C13" s="76" t="s">
        <v>107</v>
      </c>
      <c r="D13" s="112"/>
      <c r="E13" s="157" t="s">
        <v>7</v>
      </c>
      <c r="F13" s="158"/>
      <c r="G13" s="79" t="s">
        <v>65</v>
      </c>
    </row>
    <row r="14" spans="1:7" ht="13.5" customHeight="1" x14ac:dyDescent="0.35">
      <c r="A14" s="36"/>
      <c r="B14" s="74" t="s">
        <v>8</v>
      </c>
      <c r="C14" s="76" t="s">
        <v>108</v>
      </c>
      <c r="D14" s="112"/>
      <c r="E14" s="157" t="s">
        <v>9</v>
      </c>
      <c r="F14" s="158"/>
      <c r="G14" s="79" t="s">
        <v>95</v>
      </c>
    </row>
    <row r="15" spans="1:7" ht="25.5" customHeight="1" x14ac:dyDescent="0.35">
      <c r="A15" s="36"/>
      <c r="B15" s="74" t="s">
        <v>10</v>
      </c>
      <c r="C15" s="78"/>
      <c r="D15" s="112"/>
      <c r="E15" s="161" t="s">
        <v>11</v>
      </c>
      <c r="F15" s="162"/>
      <c r="G15" s="81"/>
    </row>
    <row r="16" spans="1:7" ht="12" customHeight="1" x14ac:dyDescent="0.35">
      <c r="A16" s="2"/>
      <c r="B16" s="113"/>
      <c r="C16" s="114"/>
      <c r="D16" s="115"/>
      <c r="E16" s="116"/>
      <c r="F16" s="116"/>
      <c r="G16" s="117"/>
    </row>
    <row r="17" spans="1:7" ht="12" customHeight="1" x14ac:dyDescent="0.35">
      <c r="A17" s="7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35">
      <c r="A18" s="2"/>
      <c r="B18" s="118"/>
      <c r="C18" s="119"/>
      <c r="D18" s="119"/>
      <c r="E18" s="119"/>
      <c r="F18" s="120"/>
      <c r="G18" s="120"/>
    </row>
    <row r="19" spans="1:7" ht="12" customHeight="1" x14ac:dyDescent="0.35">
      <c r="A19" s="4"/>
      <c r="B19" s="121" t="s">
        <v>13</v>
      </c>
      <c r="C19" s="122"/>
      <c r="D19" s="123"/>
      <c r="E19" s="123"/>
      <c r="F19" s="123"/>
      <c r="G19" s="123"/>
    </row>
    <row r="20" spans="1:7" ht="24" customHeight="1" x14ac:dyDescent="0.35">
      <c r="A20" s="7"/>
      <c r="B20" s="124" t="s">
        <v>14</v>
      </c>
      <c r="C20" s="124" t="s">
        <v>15</v>
      </c>
      <c r="D20" s="124" t="s">
        <v>16</v>
      </c>
      <c r="E20" s="124" t="s">
        <v>17</v>
      </c>
      <c r="F20" s="124" t="s">
        <v>18</v>
      </c>
      <c r="G20" s="124" t="s">
        <v>19</v>
      </c>
    </row>
    <row r="21" spans="1:7" ht="12.75" customHeight="1" x14ac:dyDescent="0.35">
      <c r="A21" s="7"/>
      <c r="B21" s="108" t="s">
        <v>102</v>
      </c>
      <c r="C21" s="8" t="s">
        <v>20</v>
      </c>
      <c r="D21" s="83">
        <v>4</v>
      </c>
      <c r="E21" s="5" t="s">
        <v>66</v>
      </c>
      <c r="F21" s="6">
        <v>20000</v>
      </c>
      <c r="G21" s="6">
        <f>(D21*F21)</f>
        <v>80000</v>
      </c>
    </row>
    <row r="22" spans="1:7" ht="12.75" customHeight="1" x14ac:dyDescent="0.35">
      <c r="A22" s="7"/>
      <c r="B22" s="9" t="s">
        <v>21</v>
      </c>
      <c r="C22" s="10"/>
      <c r="D22" s="96"/>
      <c r="E22" s="96"/>
      <c r="F22" s="96"/>
      <c r="G22" s="97">
        <f>SUM(G21:G21)</f>
        <v>80000</v>
      </c>
    </row>
    <row r="23" spans="1:7" ht="12" customHeight="1" x14ac:dyDescent="0.35">
      <c r="A23" s="2"/>
      <c r="B23" s="118"/>
      <c r="C23" s="120"/>
      <c r="D23" s="125"/>
      <c r="E23" s="125"/>
      <c r="F23" s="126"/>
      <c r="G23" s="126"/>
    </row>
    <row r="24" spans="1:7" ht="12" customHeight="1" x14ac:dyDescent="0.35">
      <c r="A24" s="4"/>
      <c r="B24" s="127" t="s">
        <v>22</v>
      </c>
      <c r="C24" s="128"/>
      <c r="D24" s="129"/>
      <c r="E24" s="129"/>
      <c r="F24" s="129"/>
      <c r="G24" s="129"/>
    </row>
    <row r="25" spans="1:7" ht="24" customHeight="1" x14ac:dyDescent="0.35">
      <c r="A25" s="4"/>
      <c r="B25" s="130" t="s">
        <v>14</v>
      </c>
      <c r="C25" s="131" t="s">
        <v>15</v>
      </c>
      <c r="D25" s="132" t="s">
        <v>16</v>
      </c>
      <c r="E25" s="133" t="s">
        <v>17</v>
      </c>
      <c r="F25" s="132" t="s">
        <v>18</v>
      </c>
      <c r="G25" s="133" t="s">
        <v>19</v>
      </c>
    </row>
    <row r="26" spans="1:7" ht="12" customHeight="1" x14ac:dyDescent="0.35">
      <c r="A26" s="4"/>
      <c r="B26" s="134"/>
      <c r="C26" s="135"/>
      <c r="D26" s="136"/>
      <c r="E26" s="136"/>
      <c r="F26" s="136"/>
      <c r="G26" s="136"/>
    </row>
    <row r="27" spans="1:7" ht="12" customHeight="1" x14ac:dyDescent="0.35">
      <c r="A27" s="4"/>
      <c r="B27" s="11" t="s">
        <v>23</v>
      </c>
      <c r="C27" s="12"/>
      <c r="D27" s="84"/>
      <c r="E27" s="84"/>
      <c r="F27" s="84"/>
      <c r="G27" s="84"/>
    </row>
    <row r="28" spans="1:7" ht="12" customHeight="1" x14ac:dyDescent="0.35">
      <c r="A28" s="2"/>
      <c r="B28" s="137"/>
      <c r="C28" s="138"/>
      <c r="D28" s="139"/>
      <c r="E28" s="139"/>
      <c r="F28" s="140"/>
      <c r="G28" s="140"/>
    </row>
    <row r="29" spans="1:7" ht="12" customHeight="1" x14ac:dyDescent="0.35">
      <c r="A29" s="4"/>
      <c r="B29" s="127" t="s">
        <v>24</v>
      </c>
      <c r="C29" s="128"/>
      <c r="D29" s="129"/>
      <c r="E29" s="129"/>
      <c r="F29" s="129"/>
      <c r="G29" s="129"/>
    </row>
    <row r="30" spans="1:7" ht="24" customHeight="1" x14ac:dyDescent="0.35">
      <c r="A30" s="4"/>
      <c r="B30" s="141" t="s">
        <v>14</v>
      </c>
      <c r="C30" s="141" t="s">
        <v>15</v>
      </c>
      <c r="D30" s="142" t="s">
        <v>16</v>
      </c>
      <c r="E30" s="142" t="s">
        <v>17</v>
      </c>
      <c r="F30" s="143" t="s">
        <v>18</v>
      </c>
      <c r="G30" s="142" t="s">
        <v>19</v>
      </c>
    </row>
    <row r="31" spans="1:7" ht="12.75" customHeight="1" x14ac:dyDescent="0.35">
      <c r="A31" s="7"/>
      <c r="B31" s="108" t="s">
        <v>101</v>
      </c>
      <c r="C31" s="8" t="s">
        <v>25</v>
      </c>
      <c r="D31" s="83">
        <v>3.125E-2</v>
      </c>
      <c r="E31" s="5" t="s">
        <v>67</v>
      </c>
      <c r="F31" s="6">
        <v>384000</v>
      </c>
      <c r="G31" s="6">
        <f t="shared" ref="G31" si="0">(D31*F31)</f>
        <v>12000</v>
      </c>
    </row>
    <row r="32" spans="1:7" ht="12.75" customHeight="1" x14ac:dyDescent="0.35">
      <c r="A32" s="7"/>
      <c r="B32" s="108" t="s">
        <v>88</v>
      </c>
      <c r="C32" s="8" t="s">
        <v>25</v>
      </c>
      <c r="D32" s="83">
        <v>3.125E-2</v>
      </c>
      <c r="E32" s="5" t="s">
        <v>26</v>
      </c>
      <c r="F32" s="6">
        <v>480000</v>
      </c>
      <c r="G32" s="6">
        <f>D32*F32</f>
        <v>15000</v>
      </c>
    </row>
    <row r="33" spans="1:11" ht="12.75" customHeight="1" x14ac:dyDescent="0.35">
      <c r="A33" s="4"/>
      <c r="B33" s="11" t="s">
        <v>27</v>
      </c>
      <c r="C33" s="12"/>
      <c r="D33" s="84"/>
      <c r="E33" s="84"/>
      <c r="F33" s="84"/>
      <c r="G33" s="85">
        <f>SUM(G31:G32)</f>
        <v>27000</v>
      </c>
    </row>
    <row r="34" spans="1:11" ht="12" customHeight="1" x14ac:dyDescent="0.35">
      <c r="A34" s="2"/>
      <c r="B34" s="137"/>
      <c r="C34" s="138"/>
      <c r="D34" s="138"/>
      <c r="E34" s="138"/>
      <c r="F34" s="144"/>
      <c r="G34" s="144"/>
    </row>
    <row r="35" spans="1:11" ht="12" customHeight="1" x14ac:dyDescent="0.35">
      <c r="A35" s="4"/>
      <c r="B35" s="127" t="s">
        <v>28</v>
      </c>
      <c r="C35" s="128"/>
      <c r="D35" s="145"/>
      <c r="E35" s="145"/>
      <c r="F35" s="146"/>
      <c r="G35" s="146"/>
    </row>
    <row r="36" spans="1:11" ht="24" customHeight="1" x14ac:dyDescent="0.35">
      <c r="A36" s="4"/>
      <c r="B36" s="147" t="s">
        <v>29</v>
      </c>
      <c r="C36" s="147" t="s">
        <v>30</v>
      </c>
      <c r="D36" s="147" t="s">
        <v>31</v>
      </c>
      <c r="E36" s="147" t="s">
        <v>17</v>
      </c>
      <c r="F36" s="147" t="s">
        <v>18</v>
      </c>
      <c r="G36" s="147" t="s">
        <v>19</v>
      </c>
      <c r="K36" s="67"/>
    </row>
    <row r="37" spans="1:11" ht="12.75" customHeight="1" x14ac:dyDescent="0.35">
      <c r="A37" s="7"/>
      <c r="B37" s="14" t="s">
        <v>32</v>
      </c>
      <c r="C37" s="15"/>
      <c r="D37" s="15"/>
      <c r="E37" s="15"/>
      <c r="F37" s="15"/>
      <c r="G37" s="15"/>
      <c r="K37" s="67"/>
    </row>
    <row r="38" spans="1:11" ht="12.75" customHeight="1" x14ac:dyDescent="0.35">
      <c r="A38" s="7"/>
      <c r="B38" s="109" t="s">
        <v>68</v>
      </c>
      <c r="C38" s="16" t="s">
        <v>33</v>
      </c>
      <c r="D38" s="17">
        <v>100</v>
      </c>
      <c r="E38" s="104" t="s">
        <v>71</v>
      </c>
      <c r="F38" s="18">
        <v>1500</v>
      </c>
      <c r="G38" s="18">
        <f>(D38*F38)</f>
        <v>150000</v>
      </c>
    </row>
    <row r="39" spans="1:11" ht="12.75" customHeight="1" x14ac:dyDescent="0.35">
      <c r="A39" s="7"/>
      <c r="B39" s="109" t="s">
        <v>69</v>
      </c>
      <c r="C39" s="20" t="s">
        <v>33</v>
      </c>
      <c r="D39" s="110">
        <v>100</v>
      </c>
      <c r="E39" s="105" t="s">
        <v>26</v>
      </c>
      <c r="F39" s="18">
        <v>1300</v>
      </c>
      <c r="G39" s="18">
        <f>D39*F39</f>
        <v>130000</v>
      </c>
    </row>
    <row r="40" spans="1:11" ht="12.75" customHeight="1" x14ac:dyDescent="0.35">
      <c r="A40" s="7"/>
      <c r="B40" s="19" t="s">
        <v>70</v>
      </c>
      <c r="C40" s="16"/>
      <c r="D40" s="17"/>
      <c r="E40" s="104"/>
      <c r="F40" s="18"/>
      <c r="G40" s="18"/>
    </row>
    <row r="41" spans="1:11" ht="12.75" customHeight="1" x14ac:dyDescent="0.35">
      <c r="A41" s="7"/>
      <c r="B41" s="109" t="s">
        <v>72</v>
      </c>
      <c r="C41" s="16" t="s">
        <v>106</v>
      </c>
      <c r="D41" s="17">
        <v>30</v>
      </c>
      <c r="E41" s="104" t="s">
        <v>74</v>
      </c>
      <c r="F41" s="18">
        <v>3000</v>
      </c>
      <c r="G41" s="18">
        <f>(D41*F41)</f>
        <v>90000</v>
      </c>
    </row>
    <row r="42" spans="1:11" ht="12.75" customHeight="1" x14ac:dyDescent="0.35">
      <c r="A42" s="7"/>
      <c r="B42" s="109" t="s">
        <v>73</v>
      </c>
      <c r="C42" s="20" t="s">
        <v>75</v>
      </c>
      <c r="D42" s="110">
        <v>0.2</v>
      </c>
      <c r="E42" s="105" t="s">
        <v>76</v>
      </c>
      <c r="F42" s="18">
        <v>800000</v>
      </c>
      <c r="G42" s="18">
        <f>D42*F42</f>
        <v>160000</v>
      </c>
    </row>
    <row r="43" spans="1:11" ht="12.75" customHeight="1" x14ac:dyDescent="0.35">
      <c r="A43" s="7"/>
      <c r="B43" s="19" t="s">
        <v>103</v>
      </c>
      <c r="C43" s="16"/>
      <c r="D43" s="17"/>
      <c r="E43" s="104"/>
      <c r="F43" s="18"/>
      <c r="G43" s="18"/>
    </row>
    <row r="44" spans="1:11" ht="12.75" customHeight="1" x14ac:dyDescent="0.35">
      <c r="A44" s="7"/>
      <c r="B44" s="109" t="s">
        <v>77</v>
      </c>
      <c r="C44" s="16" t="s">
        <v>104</v>
      </c>
      <c r="D44" s="17">
        <v>4</v>
      </c>
      <c r="E44" s="104" t="s">
        <v>85</v>
      </c>
      <c r="F44" s="18">
        <v>413</v>
      </c>
      <c r="G44" s="18">
        <f t="shared" ref="G44:G50" si="1">D44*F44</f>
        <v>1652</v>
      </c>
    </row>
    <row r="45" spans="1:11" ht="12.75" customHeight="1" x14ac:dyDescent="0.35">
      <c r="A45" s="7"/>
      <c r="B45" s="109" t="s">
        <v>78</v>
      </c>
      <c r="C45" s="16" t="s">
        <v>104</v>
      </c>
      <c r="D45" s="110">
        <v>4</v>
      </c>
      <c r="E45" s="105" t="s">
        <v>85</v>
      </c>
      <c r="F45" s="18">
        <v>1000</v>
      </c>
      <c r="G45" s="18">
        <f t="shared" si="1"/>
        <v>4000</v>
      </c>
    </row>
    <row r="46" spans="1:11" ht="12.75" customHeight="1" x14ac:dyDescent="0.35">
      <c r="A46" s="7"/>
      <c r="B46" s="71" t="s">
        <v>79</v>
      </c>
      <c r="C46" s="16" t="s">
        <v>104</v>
      </c>
      <c r="D46" s="69">
        <v>4</v>
      </c>
      <c r="E46" s="106" t="s">
        <v>85</v>
      </c>
      <c r="F46" s="70">
        <v>440</v>
      </c>
      <c r="G46" s="70">
        <f t="shared" si="1"/>
        <v>1760</v>
      </c>
    </row>
    <row r="47" spans="1:11" ht="12.75" customHeight="1" x14ac:dyDescent="0.35">
      <c r="A47" s="7"/>
      <c r="B47" s="71" t="s">
        <v>83</v>
      </c>
      <c r="C47" s="68" t="s">
        <v>106</v>
      </c>
      <c r="D47" s="69">
        <v>2</v>
      </c>
      <c r="E47" s="106" t="s">
        <v>86</v>
      </c>
      <c r="F47" s="70">
        <v>1930</v>
      </c>
      <c r="G47" s="70">
        <f t="shared" si="1"/>
        <v>3860</v>
      </c>
    </row>
    <row r="48" spans="1:11" ht="12.75" customHeight="1" x14ac:dyDescent="0.35">
      <c r="A48" s="7"/>
      <c r="B48" s="71" t="s">
        <v>80</v>
      </c>
      <c r="C48" s="68" t="s">
        <v>106</v>
      </c>
      <c r="D48" s="69">
        <v>2</v>
      </c>
      <c r="E48" s="106" t="s">
        <v>84</v>
      </c>
      <c r="F48" s="70">
        <v>3200</v>
      </c>
      <c r="G48" s="70">
        <f t="shared" si="1"/>
        <v>6400</v>
      </c>
    </row>
    <row r="49" spans="1:7" ht="12.75" customHeight="1" x14ac:dyDescent="0.35">
      <c r="A49" s="7"/>
      <c r="B49" s="71" t="s">
        <v>105</v>
      </c>
      <c r="C49" s="68" t="s">
        <v>104</v>
      </c>
      <c r="D49" s="69">
        <v>2</v>
      </c>
      <c r="E49" s="106" t="s">
        <v>87</v>
      </c>
      <c r="F49" s="70">
        <v>2000</v>
      </c>
      <c r="G49" s="70">
        <f t="shared" si="1"/>
        <v>4000</v>
      </c>
    </row>
    <row r="50" spans="1:7" ht="12.75" customHeight="1" x14ac:dyDescent="0.35">
      <c r="A50" s="7"/>
      <c r="B50" s="71" t="s">
        <v>81</v>
      </c>
      <c r="C50" s="68" t="s">
        <v>106</v>
      </c>
      <c r="D50" s="69">
        <v>2</v>
      </c>
      <c r="E50" s="106" t="s">
        <v>87</v>
      </c>
      <c r="F50" s="70">
        <v>1850</v>
      </c>
      <c r="G50" s="70">
        <f t="shared" si="1"/>
        <v>3700</v>
      </c>
    </row>
    <row r="51" spans="1:7" ht="12.75" customHeight="1" x14ac:dyDescent="0.35">
      <c r="A51" s="7"/>
      <c r="B51" s="72" t="s">
        <v>89</v>
      </c>
      <c r="C51" s="68"/>
      <c r="D51" s="69"/>
      <c r="E51" s="106"/>
      <c r="F51" s="70"/>
      <c r="G51" s="70"/>
    </row>
    <row r="52" spans="1:7" ht="12.75" customHeight="1" x14ac:dyDescent="0.35">
      <c r="A52" s="7"/>
      <c r="B52" s="71" t="s">
        <v>90</v>
      </c>
      <c r="C52" s="68" t="s">
        <v>91</v>
      </c>
      <c r="D52" s="69">
        <v>0.2</v>
      </c>
      <c r="E52" s="106" t="s">
        <v>26</v>
      </c>
      <c r="F52" s="70">
        <v>56400</v>
      </c>
      <c r="G52" s="70">
        <f>D52*F52</f>
        <v>11280</v>
      </c>
    </row>
    <row r="53" spans="1:7" ht="12.75" customHeight="1" x14ac:dyDescent="0.35">
      <c r="A53" s="7"/>
      <c r="B53" s="21" t="s">
        <v>82</v>
      </c>
      <c r="C53" s="22" t="s">
        <v>106</v>
      </c>
      <c r="D53" s="23">
        <v>2</v>
      </c>
      <c r="E53" s="107" t="s">
        <v>92</v>
      </c>
      <c r="F53" s="24">
        <v>25000</v>
      </c>
      <c r="G53" s="24">
        <f>D53*F53</f>
        <v>50000</v>
      </c>
    </row>
    <row r="54" spans="1:7" ht="13.5" customHeight="1" x14ac:dyDescent="0.35">
      <c r="A54" s="4"/>
      <c r="B54" s="11" t="s">
        <v>34</v>
      </c>
      <c r="C54" s="12"/>
      <c r="D54" s="12"/>
      <c r="E54" s="12"/>
      <c r="F54" s="148"/>
      <c r="G54" s="13">
        <f>SUM(G37:G53)</f>
        <v>616652</v>
      </c>
    </row>
    <row r="55" spans="1:7" ht="12" customHeight="1" x14ac:dyDescent="0.35">
      <c r="A55" s="2"/>
      <c r="B55" s="137"/>
      <c r="C55" s="138"/>
      <c r="D55" s="138"/>
      <c r="E55" s="149"/>
      <c r="F55" s="144"/>
      <c r="G55" s="144"/>
    </row>
    <row r="56" spans="1:7" ht="12" customHeight="1" x14ac:dyDescent="0.35">
      <c r="A56" s="4"/>
      <c r="B56" s="127" t="s">
        <v>35</v>
      </c>
      <c r="C56" s="128"/>
      <c r="D56" s="145"/>
      <c r="E56" s="145"/>
      <c r="F56" s="146"/>
      <c r="G56" s="146"/>
    </row>
    <row r="57" spans="1:7" ht="24" customHeight="1" x14ac:dyDescent="0.35">
      <c r="A57" s="4"/>
      <c r="B57" s="141" t="s">
        <v>36</v>
      </c>
      <c r="C57" s="147" t="s">
        <v>30</v>
      </c>
      <c r="D57" s="147" t="s">
        <v>31</v>
      </c>
      <c r="E57" s="141" t="s">
        <v>17</v>
      </c>
      <c r="F57" s="147" t="s">
        <v>18</v>
      </c>
      <c r="G57" s="141" t="s">
        <v>19</v>
      </c>
    </row>
    <row r="58" spans="1:7" ht="12.75" customHeight="1" x14ac:dyDescent="0.35">
      <c r="A58" s="7"/>
      <c r="B58" s="108" t="s">
        <v>93</v>
      </c>
      <c r="C58" s="16" t="s">
        <v>15</v>
      </c>
      <c r="D58" s="98">
        <v>1</v>
      </c>
      <c r="E58" s="5" t="s">
        <v>94</v>
      </c>
      <c r="F58" s="98">
        <v>120000</v>
      </c>
      <c r="G58" s="98">
        <f>D58*F58</f>
        <v>120000</v>
      </c>
    </row>
    <row r="59" spans="1:7" ht="13.5" customHeight="1" x14ac:dyDescent="0.35">
      <c r="A59" s="4"/>
      <c r="B59" s="150" t="s">
        <v>37</v>
      </c>
      <c r="C59" s="151"/>
      <c r="D59" s="152"/>
      <c r="E59" s="152"/>
      <c r="F59" s="152"/>
      <c r="G59" s="99">
        <f>SUM(G58)</f>
        <v>120000</v>
      </c>
    </row>
    <row r="60" spans="1:7" ht="12" customHeight="1" x14ac:dyDescent="0.35">
      <c r="A60" s="2"/>
      <c r="B60" s="153"/>
      <c r="C60" s="153"/>
      <c r="D60" s="153"/>
      <c r="E60" s="153"/>
      <c r="F60" s="154"/>
      <c r="G60" s="154"/>
    </row>
    <row r="61" spans="1:7" ht="12" customHeight="1" x14ac:dyDescent="0.35">
      <c r="A61" s="36"/>
      <c r="B61" s="86" t="s">
        <v>38</v>
      </c>
      <c r="C61" s="87"/>
      <c r="D61" s="87"/>
      <c r="E61" s="87"/>
      <c r="F61" s="87"/>
      <c r="G61" s="100">
        <f>G22+G33+G54+G59</f>
        <v>843652</v>
      </c>
    </row>
    <row r="62" spans="1:7" ht="12" customHeight="1" x14ac:dyDescent="0.35">
      <c r="A62" s="36"/>
      <c r="B62" s="88" t="s">
        <v>39</v>
      </c>
      <c r="C62" s="89"/>
      <c r="D62" s="89"/>
      <c r="E62" s="89"/>
      <c r="F62" s="89"/>
      <c r="G62" s="101">
        <f>G61*0.05</f>
        <v>42182.600000000006</v>
      </c>
    </row>
    <row r="63" spans="1:7" ht="12" customHeight="1" x14ac:dyDescent="0.35">
      <c r="A63" s="36"/>
      <c r="B63" s="90" t="s">
        <v>40</v>
      </c>
      <c r="C63" s="91"/>
      <c r="D63" s="91"/>
      <c r="E63" s="91"/>
      <c r="F63" s="91"/>
      <c r="G63" s="102">
        <f>G62+G61</f>
        <v>885834.6</v>
      </c>
    </row>
    <row r="64" spans="1:7" ht="12" customHeight="1" x14ac:dyDescent="0.35">
      <c r="A64" s="36"/>
      <c r="B64" s="88" t="s">
        <v>41</v>
      </c>
      <c r="C64" s="89"/>
      <c r="D64" s="89"/>
      <c r="E64" s="89"/>
      <c r="F64" s="89"/>
      <c r="G64" s="101">
        <f>G12</f>
        <v>1600000</v>
      </c>
    </row>
    <row r="65" spans="1:7" ht="12" customHeight="1" x14ac:dyDescent="0.35">
      <c r="A65" s="36"/>
      <c r="B65" s="92" t="s">
        <v>42</v>
      </c>
      <c r="C65" s="93"/>
      <c r="D65" s="93"/>
      <c r="E65" s="93"/>
      <c r="F65" s="93"/>
      <c r="G65" s="103">
        <f>G64-G63</f>
        <v>714165.4</v>
      </c>
    </row>
    <row r="66" spans="1:7" ht="12" customHeight="1" x14ac:dyDescent="0.35">
      <c r="A66" s="36"/>
      <c r="B66" s="37" t="s">
        <v>43</v>
      </c>
      <c r="C66" s="38"/>
      <c r="D66" s="38"/>
      <c r="E66" s="38"/>
      <c r="F66" s="38"/>
      <c r="G66" s="33"/>
    </row>
    <row r="67" spans="1:7" ht="12.75" customHeight="1" thickBot="1" x14ac:dyDescent="0.4">
      <c r="A67" s="36"/>
      <c r="B67" s="39"/>
      <c r="C67" s="38"/>
      <c r="D67" s="38"/>
      <c r="E67" s="38"/>
      <c r="F67" s="38"/>
      <c r="G67" s="33"/>
    </row>
    <row r="68" spans="1:7" ht="12" customHeight="1" x14ac:dyDescent="0.35">
      <c r="A68" s="36"/>
      <c r="B68" s="51" t="s">
        <v>44</v>
      </c>
      <c r="C68" s="52"/>
      <c r="D68" s="52"/>
      <c r="E68" s="52"/>
      <c r="F68" s="53"/>
      <c r="G68" s="33"/>
    </row>
    <row r="69" spans="1:7" ht="12" customHeight="1" x14ac:dyDescent="0.35">
      <c r="A69" s="36"/>
      <c r="B69" s="54" t="s">
        <v>45</v>
      </c>
      <c r="C69" s="35"/>
      <c r="D69" s="35"/>
      <c r="E69" s="35"/>
      <c r="F69" s="55"/>
      <c r="G69" s="33"/>
    </row>
    <row r="70" spans="1:7" ht="12" customHeight="1" x14ac:dyDescent="0.35">
      <c r="A70" s="36"/>
      <c r="B70" s="54" t="s">
        <v>46</v>
      </c>
      <c r="C70" s="35"/>
      <c r="D70" s="35"/>
      <c r="E70" s="35"/>
      <c r="F70" s="55"/>
      <c r="G70" s="33"/>
    </row>
    <row r="71" spans="1:7" ht="12" customHeight="1" x14ac:dyDescent="0.35">
      <c r="A71" s="36"/>
      <c r="B71" s="54" t="s">
        <v>47</v>
      </c>
      <c r="C71" s="35"/>
      <c r="D71" s="35"/>
      <c r="E71" s="35"/>
      <c r="F71" s="55"/>
      <c r="G71" s="33"/>
    </row>
    <row r="72" spans="1:7" ht="12" customHeight="1" x14ac:dyDescent="0.35">
      <c r="A72" s="36"/>
      <c r="B72" s="54" t="s">
        <v>48</v>
      </c>
      <c r="C72" s="35"/>
      <c r="D72" s="35"/>
      <c r="E72" s="35"/>
      <c r="F72" s="55"/>
      <c r="G72" s="33"/>
    </row>
    <row r="73" spans="1:7" ht="12" customHeight="1" x14ac:dyDescent="0.35">
      <c r="A73" s="36"/>
      <c r="B73" s="54" t="s">
        <v>49</v>
      </c>
      <c r="C73" s="35"/>
      <c r="D73" s="35"/>
      <c r="E73" s="35"/>
      <c r="F73" s="55"/>
      <c r="G73" s="33"/>
    </row>
    <row r="74" spans="1:7" ht="12.75" customHeight="1" thickBot="1" x14ac:dyDescent="0.4">
      <c r="A74" s="36"/>
      <c r="B74" s="56" t="s">
        <v>50</v>
      </c>
      <c r="C74" s="57"/>
      <c r="D74" s="57"/>
      <c r="E74" s="57"/>
      <c r="F74" s="58"/>
      <c r="G74" s="33"/>
    </row>
    <row r="75" spans="1:7" ht="12.75" customHeight="1" x14ac:dyDescent="0.35">
      <c r="A75" s="36"/>
      <c r="B75" s="49"/>
      <c r="C75" s="35"/>
      <c r="D75" s="35"/>
      <c r="E75" s="35"/>
      <c r="F75" s="35"/>
      <c r="G75" s="33"/>
    </row>
    <row r="76" spans="1:7" ht="15" customHeight="1" thickBot="1" x14ac:dyDescent="0.4">
      <c r="A76" s="36"/>
      <c r="B76" s="155" t="s">
        <v>51</v>
      </c>
      <c r="C76" s="156"/>
      <c r="D76" s="48"/>
      <c r="E76" s="26"/>
      <c r="F76" s="26"/>
      <c r="G76" s="33"/>
    </row>
    <row r="77" spans="1:7" ht="12" customHeight="1" x14ac:dyDescent="0.35">
      <c r="A77" s="36"/>
      <c r="B77" s="41" t="s">
        <v>36</v>
      </c>
      <c r="C77" s="27" t="s">
        <v>99</v>
      </c>
      <c r="D77" s="42" t="s">
        <v>52</v>
      </c>
      <c r="E77" s="26"/>
      <c r="F77" s="26"/>
      <c r="G77" s="33"/>
    </row>
    <row r="78" spans="1:7" ht="12" customHeight="1" x14ac:dyDescent="0.35">
      <c r="A78" s="36"/>
      <c r="B78" s="43" t="s">
        <v>53</v>
      </c>
      <c r="C78" s="28">
        <f>G22</f>
        <v>80000</v>
      </c>
      <c r="D78" s="44">
        <f>(C78/C84)</f>
        <v>9.0310313008771612E-2</v>
      </c>
      <c r="E78" s="26"/>
      <c r="F78" s="26"/>
      <c r="G78" s="33"/>
    </row>
    <row r="79" spans="1:7" ht="12" customHeight="1" x14ac:dyDescent="0.35">
      <c r="A79" s="36"/>
      <c r="B79" s="43" t="s">
        <v>54</v>
      </c>
      <c r="C79" s="29">
        <v>0</v>
      </c>
      <c r="D79" s="44">
        <v>0</v>
      </c>
      <c r="E79" s="26"/>
      <c r="F79" s="26"/>
      <c r="G79" s="33"/>
    </row>
    <row r="80" spans="1:7" ht="12" customHeight="1" x14ac:dyDescent="0.35">
      <c r="A80" s="36"/>
      <c r="B80" s="43" t="s">
        <v>55</v>
      </c>
      <c r="C80" s="28">
        <f>G33</f>
        <v>27000</v>
      </c>
      <c r="D80" s="44">
        <f>(C80/C84)</f>
        <v>3.0479730640460421E-2</v>
      </c>
      <c r="E80" s="26"/>
      <c r="F80" s="26"/>
      <c r="G80" s="33"/>
    </row>
    <row r="81" spans="1:7" ht="12" customHeight="1" x14ac:dyDescent="0.35">
      <c r="A81" s="36"/>
      <c r="B81" s="43" t="s">
        <v>29</v>
      </c>
      <c r="C81" s="28">
        <f>G54</f>
        <v>616652</v>
      </c>
      <c r="D81" s="44">
        <f>(C81/C84)</f>
        <v>0.69612543921856296</v>
      </c>
      <c r="E81" s="26"/>
      <c r="F81" s="26"/>
      <c r="G81" s="33"/>
    </row>
    <row r="82" spans="1:7" ht="12" customHeight="1" x14ac:dyDescent="0.35">
      <c r="A82" s="36"/>
      <c r="B82" s="43" t="s">
        <v>56</v>
      </c>
      <c r="C82" s="30">
        <f>G59</f>
        <v>120000</v>
      </c>
      <c r="D82" s="44">
        <f>(C82/C84)</f>
        <v>0.13546546951315744</v>
      </c>
      <c r="E82" s="32"/>
      <c r="F82" s="32"/>
      <c r="G82" s="33"/>
    </row>
    <row r="83" spans="1:7" ht="12" customHeight="1" x14ac:dyDescent="0.35">
      <c r="A83" s="36"/>
      <c r="B83" s="43" t="s">
        <v>57</v>
      </c>
      <c r="C83" s="30">
        <f>G62</f>
        <v>42182.600000000006</v>
      </c>
      <c r="D83" s="44">
        <f>(C83/C84)</f>
        <v>4.761904761904763E-2</v>
      </c>
      <c r="E83" s="32"/>
      <c r="F83" s="32"/>
      <c r="G83" s="33"/>
    </row>
    <row r="84" spans="1:7" ht="12.75" customHeight="1" thickBot="1" x14ac:dyDescent="0.4">
      <c r="A84" s="36"/>
      <c r="B84" s="45" t="s">
        <v>58</v>
      </c>
      <c r="C84" s="46">
        <f>SUM(C78:C83)</f>
        <v>885834.6</v>
      </c>
      <c r="D84" s="47">
        <f>SUM(D78:D83)</f>
        <v>1</v>
      </c>
      <c r="E84" s="32"/>
      <c r="F84" s="32"/>
      <c r="G84" s="33"/>
    </row>
    <row r="85" spans="1:7" ht="12" customHeight="1" x14ac:dyDescent="0.35">
      <c r="A85" s="36"/>
      <c r="B85" s="39"/>
      <c r="C85" s="38"/>
      <c r="D85" s="38"/>
      <c r="E85" s="38"/>
      <c r="F85" s="38"/>
      <c r="G85" s="33"/>
    </row>
    <row r="86" spans="1:7" ht="12.75" customHeight="1" x14ac:dyDescent="0.35">
      <c r="A86" s="36"/>
      <c r="B86" s="40"/>
      <c r="C86" s="38"/>
      <c r="D86" s="38"/>
      <c r="E86" s="38"/>
      <c r="F86" s="38"/>
      <c r="G86" s="33"/>
    </row>
    <row r="87" spans="1:7" ht="12" customHeight="1" thickBot="1" x14ac:dyDescent="0.4">
      <c r="A87" s="25"/>
      <c r="B87" s="60"/>
      <c r="C87" s="61" t="s">
        <v>97</v>
      </c>
      <c r="D87" s="62"/>
      <c r="E87" s="63"/>
      <c r="F87" s="31"/>
      <c r="G87" s="33"/>
    </row>
    <row r="88" spans="1:7" ht="24" customHeight="1" x14ac:dyDescent="0.35">
      <c r="A88" s="36"/>
      <c r="B88" s="94" t="s">
        <v>98</v>
      </c>
      <c r="C88" s="64">
        <v>700</v>
      </c>
      <c r="D88" s="64">
        <v>800</v>
      </c>
      <c r="E88" s="65">
        <v>900</v>
      </c>
      <c r="F88" s="59"/>
      <c r="G88" s="34"/>
    </row>
    <row r="89" spans="1:7" ht="30.75" customHeight="1" thickBot="1" x14ac:dyDescent="0.4">
      <c r="A89" s="36"/>
      <c r="B89" s="95" t="s">
        <v>100</v>
      </c>
      <c r="C89" s="46">
        <f>(G63/C88)</f>
        <v>1265.4780000000001</v>
      </c>
      <c r="D89" s="46">
        <f>(G63/D88)</f>
        <v>1107.2932499999999</v>
      </c>
      <c r="E89" s="66">
        <f>(G63/E88)</f>
        <v>984.26066666666668</v>
      </c>
      <c r="F89" s="59"/>
      <c r="G89" s="34"/>
    </row>
    <row r="90" spans="1:7" ht="15.65" customHeight="1" x14ac:dyDescent="0.35">
      <c r="A90" s="36"/>
      <c r="B90" s="50" t="s">
        <v>59</v>
      </c>
      <c r="C90" s="35"/>
      <c r="D90" s="35"/>
      <c r="E90" s="35"/>
      <c r="F90" s="35"/>
      <c r="G90" s="3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Manriquez San Martin Dario</cp:lastModifiedBy>
  <cp:lastPrinted>2023-01-13T12:28:22Z</cp:lastPrinted>
  <dcterms:created xsi:type="dcterms:W3CDTF">2020-11-27T12:49:26Z</dcterms:created>
  <dcterms:modified xsi:type="dcterms:W3CDTF">2023-03-28T20:07:57Z</dcterms:modified>
</cp:coreProperties>
</file>