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V 2023\"/>
    </mc:Choice>
  </mc:AlternateContent>
  <bookViews>
    <workbookView xWindow="-120" yWindow="-120" windowWidth="20730" windowHeight="11760"/>
  </bookViews>
  <sheets>
    <sheet name="BOVINOS" sheetId="1" r:id="rId1"/>
  </sheets>
  <definedNames>
    <definedName name="_xlnm.Print_Area" localSheetId="0">BOVINOS!$B$1:$G$95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1" l="1"/>
  <c r="G62" i="1"/>
  <c r="G61" i="1"/>
  <c r="G60" i="1"/>
  <c r="G55" i="1"/>
  <c r="G54" i="1"/>
  <c r="G53" i="1"/>
  <c r="G52" i="1"/>
  <c r="G51" i="1"/>
  <c r="G50" i="1"/>
  <c r="G49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2" i="1"/>
  <c r="G69" i="1" s="1"/>
  <c r="G40" i="1"/>
  <c r="C84" i="1" s="1"/>
  <c r="G64" i="1" l="1"/>
  <c r="C87" i="1" s="1"/>
  <c r="G35" i="1"/>
  <c r="G56" i="1"/>
  <c r="C86" i="1" s="1"/>
  <c r="G45" i="1"/>
  <c r="C85" i="1" s="1"/>
  <c r="C83" i="1" l="1"/>
  <c r="G66" i="1"/>
  <c r="G68" i="1" l="1"/>
  <c r="D94" i="1" s="1"/>
  <c r="C88" i="1"/>
  <c r="E94" i="1" l="1"/>
  <c r="C94" i="1"/>
  <c r="G70" i="1"/>
  <c r="C89" i="1"/>
  <c r="D86" i="1" l="1"/>
  <c r="D85" i="1"/>
  <c r="D87" i="1"/>
  <c r="D83" i="1"/>
  <c r="D88" i="1"/>
  <c r="D89" i="1" l="1"/>
</calcChain>
</file>

<file path=xl/sharedStrings.xml><?xml version="1.0" encoding="utf-8"?>
<sst xmlns="http://schemas.openxmlformats.org/spreadsheetml/2006/main" count="173" uniqueCount="121">
  <si>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</si>
  <si>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</si>
  <si>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</si>
  <si>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</si>
  <si>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</si>
  <si>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</si>
  <si>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</si>
  <si>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</si>
  <si>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</si>
  <si>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</si>
  <si>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</si>
  <si>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</si>
  <si>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</si>
  <si>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</si>
  <si>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</si>
  <si>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</si>
  <si>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</si>
  <si>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</si>
  <si>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</si>
  <si>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</si>
  <si>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</si>
  <si>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</si>
  <si>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</si>
  <si>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</si>
  <si>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</si>
  <si>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</si>
  <si>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Marzo-Abril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</si>
  <si>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</si>
  <si>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</si>
  <si>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</si>
  <si>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</si>
  <si>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</si>
  <si>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</si>
  <si>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</si>
  <si>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</si>
  <si>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</si>
  <si>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</si>
  <si>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</si>
  <si>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</si>
  <si>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</si>
  <si>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</si>
  <si>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</si>
  <si>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</si>
  <si>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</si>
  <si>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</si>
  <si>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</si>
  <si>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</si>
  <si>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</si>
  <si>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</si>
  <si>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</si>
  <si>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</si>
  <si>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</si>
  <si>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</si>
  <si>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</si>
  <si>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</si>
  <si>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</si>
  <si>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</si>
  <si>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</si>
  <si>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</si>
  <si>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BOVINOS</t>
  </si>
  <si>
    <t>Mezcla</t>
  </si>
  <si>
    <t>RENDIMIENTO (kg/rebaño 20 animales)</t>
  </si>
  <si>
    <t>PRECIO ESPERADO ($/Kg.)</t>
  </si>
  <si>
    <t>Anual</t>
  </si>
  <si>
    <t>Enfermedad - sequia</t>
  </si>
  <si>
    <t>COSTOS DIRECTOS DE PRODUCCIÓN REBAÑO 20 ANIMALES</t>
  </si>
  <si>
    <t>Monitoreo sanidad del rebaño</t>
  </si>
  <si>
    <t>Enero-Diciembre</t>
  </si>
  <si>
    <t>Areteo con DIIO</t>
  </si>
  <si>
    <t>Alimentación</t>
  </si>
  <si>
    <t>Desparasitación</t>
  </si>
  <si>
    <t>Marzo-Septiembre</t>
  </si>
  <si>
    <t>Vacunación</t>
  </si>
  <si>
    <t>Muestreo de fecas</t>
  </si>
  <si>
    <t>Pesaje de animales</t>
  </si>
  <si>
    <t>Registros</t>
  </si>
  <si>
    <t>Marzo-Febrero</t>
  </si>
  <si>
    <t>Declaración de existencias</t>
  </si>
  <si>
    <t>Julio</t>
  </si>
  <si>
    <t>Septiembre-Julio</t>
  </si>
  <si>
    <t>Inseminación artificial</t>
  </si>
  <si>
    <t>Octubre-Diciembre</t>
  </si>
  <si>
    <t>Encaste</t>
  </si>
  <si>
    <t>Selección y desecho</t>
  </si>
  <si>
    <t>Octubre-Septiembre</t>
  </si>
  <si>
    <t>Detección preñez</t>
  </si>
  <si>
    <t>Noviembre-Febrero</t>
  </si>
  <si>
    <t>Antiparasitario</t>
  </si>
  <si>
    <t>ml</t>
  </si>
  <si>
    <t>Marzo - Septiembre</t>
  </si>
  <si>
    <t>Vacunas</t>
  </si>
  <si>
    <t>Alimentación con subproductos</t>
  </si>
  <si>
    <t>Marzo - Agosto</t>
  </si>
  <si>
    <t>Alimentación con heno</t>
  </si>
  <si>
    <t>Arriendo de talaje</t>
  </si>
  <si>
    <t>c/u</t>
  </si>
  <si>
    <t>Septiembre - Febrero</t>
  </si>
  <si>
    <t>Medicamentos emergencias</t>
  </si>
  <si>
    <t>Enero - Diciembre</t>
  </si>
  <si>
    <t>ha</t>
  </si>
  <si>
    <t xml:space="preserve">Agosto </t>
  </si>
  <si>
    <t>Traslados internos</t>
  </si>
  <si>
    <t>Agosto - Noviembre</t>
  </si>
  <si>
    <t>Aretes</t>
  </si>
  <si>
    <t>caja</t>
  </si>
  <si>
    <t>Fletes</t>
  </si>
  <si>
    <t>$</t>
  </si>
  <si>
    <t>Rendimiento (Kg.)</t>
  </si>
  <si>
    <t>Costo unitario ($/Kg.) (*)</t>
  </si>
  <si>
    <t>% de Preñez</t>
  </si>
  <si>
    <t>% de Destete</t>
  </si>
  <si>
    <t>% de Parición</t>
  </si>
  <si>
    <t>Consideraciones</t>
  </si>
  <si>
    <t>Praderas Suplementarias</t>
  </si>
  <si>
    <t>Inseminación artificial (costo incluye dosis y servicio)</t>
  </si>
  <si>
    <t>Viajes a la cordillera o cerros aledaños utilizados para talaje  (veranadas/invernadas)</t>
  </si>
  <si>
    <t>Feria  ganadera San Fernando</t>
  </si>
  <si>
    <t>San Vicente (incluye sectores de riego y secano que comprende el AA)</t>
  </si>
  <si>
    <t>Enero 2023</t>
  </si>
  <si>
    <t>3. Precio esperado por ventas corresponde a precio colocado en el domicilio del comprador (incluye Ingreso a Feria)</t>
  </si>
  <si>
    <t>ESCENARIOS COSTO UNITARIO  ($/kg)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</si>
</sst>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  <numFmt numFmtId="167" formatCode="_-* #,##0_-;\-* #,##0_-;_-* &quot;-&quot;??_-;_-@_-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166" fontId="16" fillId="0" borderId="19" applyFont="0" applyFill="0" applyBorder="0" applyAlignment="0" applyProtection="0"/>
    <xf numFmtId="41" fontId="17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6" fillId="3" borderId="13" xfId="0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vertical="center"/>
    </xf>
    <xf numFmtId="3" fontId="6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7" xfId="0" applyFont="1" applyFill="1" applyBorder="1" applyAlignment="1"/>
    <xf numFmtId="0" fontId="12" fillId="7" borderId="19" xfId="0" applyFont="1" applyFill="1" applyBorder="1" applyAlignment="1"/>
    <xf numFmtId="49" fontId="10" fillId="8" borderId="20" xfId="0" applyNumberFormat="1" applyFont="1" applyFill="1" applyBorder="1" applyAlignment="1">
      <alignment vertical="center"/>
    </xf>
    <xf numFmtId="3" fontId="10" fillId="2" borderId="6" xfId="0" applyNumberFormat="1" applyFont="1" applyFill="1" applyBorder="1" applyAlignment="1">
      <alignment vertical="center"/>
    </xf>
    <xf numFmtId="165" fontId="10" fillId="2" borderId="6" xfId="0" applyNumberFormat="1" applyFont="1" applyFill="1" applyBorder="1" applyAlignment="1">
      <alignment vertical="center"/>
    </xf>
    <xf numFmtId="0" fontId="7" fillId="7" borderId="18" xfId="0" applyFont="1" applyFill="1" applyBorder="1" applyAlignment="1">
      <alignment vertical="center"/>
    </xf>
    <xf numFmtId="0" fontId="7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4" fillId="2" borderId="19" xfId="0" applyNumberFormat="1" applyFont="1" applyFill="1" applyBorder="1" applyAlignment="1">
      <alignment vertical="center"/>
    </xf>
    <xf numFmtId="0" fontId="12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7" fillId="5" borderId="29" xfId="0" applyFont="1" applyFill="1" applyBorder="1" applyAlignment="1">
      <alignment vertical="center"/>
    </xf>
    <xf numFmtId="164" fontId="1" fillId="6" borderId="30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3" fillId="2" borderId="19" xfId="0" applyFont="1" applyFill="1" applyBorder="1" applyAlignment="1">
      <alignment vertical="center"/>
    </xf>
    <xf numFmtId="49" fontId="10" fillId="8" borderId="31" xfId="0" applyNumberFormat="1" applyFont="1" applyFill="1" applyBorder="1" applyAlignment="1">
      <alignment vertical="center"/>
    </xf>
    <xf numFmtId="49" fontId="12" fillId="8" borderId="32" xfId="0" applyNumberFormat="1" applyFont="1" applyFill="1" applyBorder="1" applyAlignment="1"/>
    <xf numFmtId="49" fontId="10" fillId="2" borderId="33" xfId="0" applyNumberFormat="1" applyFont="1" applyFill="1" applyBorder="1" applyAlignment="1">
      <alignment vertical="center"/>
    </xf>
    <xf numFmtId="9" fontId="12" fillId="2" borderId="34" xfId="0" applyNumberFormat="1" applyFont="1" applyFill="1" applyBorder="1" applyAlignment="1"/>
    <xf numFmtId="49" fontId="10" fillId="8" borderId="35" xfId="0" applyNumberFormat="1" applyFont="1" applyFill="1" applyBorder="1" applyAlignment="1">
      <alignment vertical="center"/>
    </xf>
    <xf numFmtId="165" fontId="10" fillId="8" borderId="36" xfId="0" applyNumberFormat="1" applyFont="1" applyFill="1" applyBorder="1" applyAlignment="1">
      <alignment vertical="center"/>
    </xf>
    <xf numFmtId="9" fontId="10" fillId="8" borderId="37" xfId="0" applyNumberFormat="1" applyFont="1" applyFill="1" applyBorder="1" applyAlignment="1">
      <alignment vertical="center"/>
    </xf>
    <xf numFmtId="0" fontId="12" fillId="9" borderId="40" xfId="0" applyFont="1" applyFill="1" applyBorder="1" applyAlignment="1"/>
    <xf numFmtId="0" fontId="12" fillId="2" borderId="19" xfId="0" applyFont="1" applyFill="1" applyBorder="1" applyAlignment="1">
      <alignment vertical="center"/>
    </xf>
    <xf numFmtId="49" fontId="12" fillId="2" borderId="19" xfId="0" applyNumberFormat="1" applyFont="1" applyFill="1" applyBorder="1" applyAlignment="1">
      <alignment vertical="center"/>
    </xf>
    <xf numFmtId="49" fontId="10" fillId="2" borderId="41" xfId="0" applyNumberFormat="1" applyFont="1" applyFill="1" applyBorder="1" applyAlignment="1">
      <alignment vertical="center"/>
    </xf>
    <xf numFmtId="0" fontId="12" fillId="2" borderId="42" xfId="0" applyFont="1" applyFill="1" applyBorder="1" applyAlignment="1"/>
    <xf numFmtId="0" fontId="12" fillId="2" borderId="43" xfId="0" applyFont="1" applyFill="1" applyBorder="1" applyAlignment="1"/>
    <xf numFmtId="49" fontId="12" fillId="2" borderId="44" xfId="0" applyNumberFormat="1" applyFont="1" applyFill="1" applyBorder="1" applyAlignment="1">
      <alignment vertical="center"/>
    </xf>
    <xf numFmtId="0" fontId="12" fillId="2" borderId="45" xfId="0" applyFont="1" applyFill="1" applyBorder="1" applyAlignment="1"/>
    <xf numFmtId="49" fontId="12" fillId="2" borderId="46" xfId="0" applyNumberFormat="1" applyFont="1" applyFill="1" applyBorder="1" applyAlignment="1">
      <alignment vertical="center"/>
    </xf>
    <xf numFmtId="0" fontId="12" fillId="2" borderId="47" xfId="0" applyFont="1" applyFill="1" applyBorder="1" applyAlignment="1"/>
    <xf numFmtId="0" fontId="12" fillId="2" borderId="48" xfId="0" applyFont="1" applyFill="1" applyBorder="1" applyAlignment="1"/>
    <xf numFmtId="0" fontId="10" fillId="7" borderId="19" xfId="0" applyFont="1" applyFill="1" applyBorder="1" applyAlignment="1">
      <alignment vertical="center"/>
    </xf>
    <xf numFmtId="0" fontId="7" fillId="9" borderId="18" xfId="0" applyFont="1" applyFill="1" applyBorder="1" applyAlignment="1">
      <alignment vertical="center"/>
    </xf>
    <xf numFmtId="49" fontId="15" fillId="9" borderId="19" xfId="0" applyNumberFormat="1" applyFont="1" applyFill="1" applyBorder="1" applyAlignment="1">
      <alignment vertical="center"/>
    </xf>
    <xf numFmtId="0" fontId="7" fillId="9" borderId="19" xfId="0" applyFont="1" applyFill="1" applyBorder="1" applyAlignment="1">
      <alignment vertical="center"/>
    </xf>
    <xf numFmtId="0" fontId="7" fillId="9" borderId="49" xfId="0" applyFont="1" applyFill="1" applyBorder="1" applyAlignment="1">
      <alignment vertical="center"/>
    </xf>
    <xf numFmtId="49" fontId="10" fillId="8" borderId="50" xfId="0" applyNumberFormat="1" applyFont="1" applyFill="1" applyBorder="1" applyAlignment="1">
      <alignment vertical="center"/>
    </xf>
    <xf numFmtId="165" fontId="10" fillId="8" borderId="37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9" fontId="12" fillId="2" borderId="54" xfId="0" applyNumberFormat="1" applyFont="1" applyFill="1" applyBorder="1" applyAlignment="1"/>
    <xf numFmtId="0" fontId="12" fillId="7" borderId="55" xfId="0" applyFont="1" applyFill="1" applyBorder="1" applyAlignment="1"/>
    <xf numFmtId="9" fontId="12" fillId="7" borderId="56" xfId="0" applyNumberFormat="1" applyFont="1" applyFill="1" applyBorder="1" applyAlignment="1"/>
    <xf numFmtId="0" fontId="12" fillId="7" borderId="57" xfId="0" applyFont="1" applyFill="1" applyBorder="1" applyAlignment="1"/>
    <xf numFmtId="9" fontId="12" fillId="7" borderId="58" xfId="0" applyNumberFormat="1" applyFont="1" applyFill="1" applyBorder="1" applyAlignment="1"/>
    <xf numFmtId="0" fontId="12" fillId="7" borderId="59" xfId="0" applyFont="1" applyFill="1" applyBorder="1" applyAlignment="1"/>
    <xf numFmtId="9" fontId="12" fillId="7" borderId="60" xfId="0" applyNumberFormat="1" applyFont="1" applyFill="1" applyBorder="1" applyAlignment="1"/>
    <xf numFmtId="49" fontId="3" fillId="2" borderId="6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49" fontId="15" fillId="9" borderId="38" xfId="0" applyNumberFormat="1" applyFont="1" applyFill="1" applyBorder="1" applyAlignment="1">
      <alignment horizontal="center" vertical="center"/>
    </xf>
    <xf numFmtId="0" fontId="10" fillId="9" borderId="39" xfId="0" applyFont="1" applyFill="1" applyBorder="1" applyAlignment="1">
      <alignment horizontal="center" vertical="center"/>
    </xf>
    <xf numFmtId="49" fontId="15" fillId="9" borderId="38" xfId="0" applyNumberFormat="1" applyFont="1" applyFill="1" applyBorder="1" applyAlignment="1">
      <alignment vertical="center"/>
    </xf>
    <xf numFmtId="0" fontId="10" fillId="9" borderId="39" xfId="0" applyFont="1" applyFill="1" applyBorder="1" applyAlignment="1">
      <alignment vertical="center"/>
    </xf>
    <xf numFmtId="0" fontId="0" fillId="2" borderId="4" xfId="0" applyFill="1" applyBorder="1"/>
    <xf numFmtId="49" fontId="19" fillId="3" borderId="5" xfId="0" applyNumberFormat="1" applyFont="1" applyFill="1" applyBorder="1" applyAlignment="1">
      <alignment vertical="center" wrapText="1"/>
    </xf>
    <xf numFmtId="3" fontId="20" fillId="0" borderId="53" xfId="0" applyNumberFormat="1" applyFont="1" applyFill="1" applyBorder="1" applyAlignment="1">
      <alignment horizontal="right"/>
    </xf>
    <xf numFmtId="0" fontId="3" fillId="2" borderId="7" xfId="0" applyFont="1" applyFill="1" applyBorder="1"/>
    <xf numFmtId="49" fontId="5" fillId="3" borderId="6" xfId="0" applyNumberFormat="1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0" fontId="0" fillId="0" borderId="0" xfId="0" applyNumberFormat="1"/>
    <xf numFmtId="0" fontId="0" fillId="0" borderId="0" xfId="0"/>
    <xf numFmtId="167" fontId="20" fillId="0" borderId="53" xfId="3" applyNumberFormat="1" applyFont="1" applyFill="1" applyBorder="1" applyAlignment="1">
      <alignment horizontal="right"/>
    </xf>
    <xf numFmtId="49" fontId="3" fillId="2" borderId="54" xfId="0" applyNumberFormat="1" applyFont="1" applyFill="1" applyBorder="1" applyAlignment="1">
      <alignment horizontal="left"/>
    </xf>
    <xf numFmtId="49" fontId="3" fillId="2" borderId="61" xfId="0" applyNumberFormat="1" applyFont="1" applyFill="1" applyBorder="1" applyAlignment="1">
      <alignment horizontal="left"/>
    </xf>
    <xf numFmtId="0" fontId="20" fillId="0" borderId="53" xfId="0" applyFont="1" applyFill="1" applyBorder="1" applyAlignment="1">
      <alignment horizontal="right" wrapText="1"/>
    </xf>
    <xf numFmtId="0" fontId="20" fillId="0" borderId="53" xfId="0" applyFont="1" applyFill="1" applyBorder="1" applyAlignment="1">
      <alignment horizontal="right"/>
    </xf>
    <xf numFmtId="17" fontId="20" fillId="0" borderId="53" xfId="0" applyNumberFormat="1" applyFont="1" applyFill="1" applyBorder="1" applyAlignment="1">
      <alignment horizontal="right" wrapText="1"/>
    </xf>
    <xf numFmtId="49" fontId="3" fillId="2" borderId="6" xfId="0" applyNumberFormat="1" applyFont="1" applyFill="1" applyBorder="1"/>
    <xf numFmtId="0" fontId="3" fillId="2" borderId="6" xfId="0" applyFont="1" applyFill="1" applyBorder="1"/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49" fontId="19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9" fillId="3" borderId="13" xfId="0" applyNumberFormat="1" applyFont="1" applyFill="1" applyBorder="1" applyAlignment="1">
      <alignment horizontal="center" vertical="center"/>
    </xf>
    <xf numFmtId="49" fontId="19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right" vertical="center"/>
    </xf>
    <xf numFmtId="49" fontId="5" fillId="3" borderId="62" xfId="0" applyNumberFormat="1" applyFont="1" applyFill="1" applyBorder="1" applyAlignment="1">
      <alignment vertical="center"/>
    </xf>
    <xf numFmtId="0" fontId="5" fillId="3" borderId="62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vertical="center"/>
    </xf>
    <xf numFmtId="3" fontId="5" fillId="3" borderId="62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vertical="center" wrapText="1"/>
    </xf>
    <xf numFmtId="41" fontId="10" fillId="8" borderId="51" xfId="2" applyFont="1" applyFill="1" applyBorder="1" applyAlignment="1">
      <alignment vertical="center"/>
    </xf>
    <xf numFmtId="41" fontId="10" fillId="8" borderId="52" xfId="2" applyFont="1" applyFill="1" applyBorder="1" applyAlignment="1">
      <alignment vertical="center"/>
    </xf>
  </cellXfs>
  <cellStyles count="4">
    <cellStyle name="Millares" xfId="3" builtinId="3"/>
    <cellStyle name="Millares [0]" xfId="2" builtinId="6"/>
    <cellStyle name="Millares 8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28016</xdr:colOff>
      <xdr:row>0</xdr:row>
      <xdr:rowOff>35019</xdr:rowOff>
    </xdr:from>
    <xdr:to>
      <xdr:col>6</xdr:col>
      <xdr:colOff>823347</xdr:colOff>
      <xdr:row>7</xdr:row>
      <xdr:rowOff>22630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770" y="35019"/>
          <a:ext cx="6647556" cy="1343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topLeftCell="B1" zoomScale="118" zoomScaleNormal="118" workbookViewId="0">
      <selection activeCell="G94" sqref="G94"/>
    </sheetView>
  </sheetViews>
  <sheetFormatPr baseColWidth="10" defaultColWidth="10.85546875" defaultRowHeight="11.25" customHeight="1" x14ac:dyDescent="0.25"/>
  <cols>
    <col min="1" max="1" width="8" style="1" customWidth="1"/>
    <col min="2" max="2" width="30.28515625" style="1" customWidth="1"/>
    <col min="3" max="3" width="19.42578125" style="1" customWidth="1"/>
    <col min="4" max="4" width="9.42578125" style="1" customWidth="1"/>
    <col min="5" max="5" width="17.710937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100" customFormat="1" ht="12" customHeight="1" x14ac:dyDescent="0.25">
      <c r="A9" s="93"/>
      <c r="B9" s="94" t="s">
        <v>0</v>
      </c>
      <c r="C9" s="95" t="s">
        <v>59</v>
      </c>
      <c r="D9" s="96"/>
      <c r="E9" s="97" t="s">
        <v>61</v>
      </c>
      <c r="F9" s="98"/>
      <c r="G9" s="95">
        <v>4125</v>
      </c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  <c r="IA9" s="99"/>
      <c r="IB9" s="99"/>
      <c r="IC9" s="99"/>
      <c r="ID9" s="99"/>
      <c r="IE9" s="99"/>
      <c r="IF9" s="99"/>
      <c r="IG9" s="99"/>
      <c r="IH9" s="99"/>
      <c r="II9" s="99"/>
      <c r="IJ9" s="99"/>
      <c r="IK9" s="99"/>
      <c r="IL9" s="99"/>
      <c r="IM9" s="99"/>
      <c r="IN9" s="99"/>
      <c r="IO9" s="99"/>
      <c r="IP9" s="99"/>
      <c r="IQ9" s="99"/>
      <c r="IR9" s="99"/>
      <c r="IS9" s="99"/>
      <c r="IT9" s="99"/>
      <c r="IU9" s="99"/>
    </row>
    <row r="10" spans="1:255" s="100" customFormat="1" ht="25.5" customHeight="1" x14ac:dyDescent="0.25">
      <c r="A10" s="93"/>
      <c r="B10" s="6" t="s">
        <v>1</v>
      </c>
      <c r="C10" s="101" t="s">
        <v>60</v>
      </c>
      <c r="D10" s="96"/>
      <c r="E10" s="85" t="s">
        <v>2</v>
      </c>
      <c r="F10" s="86"/>
      <c r="G10" s="101" t="s">
        <v>118</v>
      </c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  <c r="IR10" s="99"/>
      <c r="IS10" s="99"/>
      <c r="IT10" s="99"/>
      <c r="IU10" s="99"/>
    </row>
    <row r="11" spans="1:255" s="100" customFormat="1" ht="18" customHeight="1" x14ac:dyDescent="0.25">
      <c r="A11" s="93"/>
      <c r="B11" s="6" t="s">
        <v>3</v>
      </c>
      <c r="C11" s="101" t="s">
        <v>4</v>
      </c>
      <c r="D11" s="96"/>
      <c r="E11" s="85" t="s">
        <v>62</v>
      </c>
      <c r="F11" s="86"/>
      <c r="G11" s="101">
        <v>1800</v>
      </c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99"/>
      <c r="HC11" s="99"/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99"/>
      <c r="IK11" s="99"/>
      <c r="IL11" s="99"/>
      <c r="IM11" s="99"/>
      <c r="IN11" s="99"/>
      <c r="IO11" s="99"/>
      <c r="IP11" s="99"/>
      <c r="IQ11" s="99"/>
      <c r="IR11" s="99"/>
      <c r="IS11" s="99"/>
      <c r="IT11" s="99"/>
      <c r="IU11" s="99"/>
    </row>
    <row r="12" spans="1:255" s="100" customFormat="1" ht="11.25" customHeight="1" x14ac:dyDescent="0.25">
      <c r="A12" s="93"/>
      <c r="B12" s="6" t="s">
        <v>5</v>
      </c>
      <c r="C12" s="101" t="s">
        <v>6</v>
      </c>
      <c r="D12" s="96"/>
      <c r="E12" s="102" t="s">
        <v>7</v>
      </c>
      <c r="F12" s="103"/>
      <c r="G12" s="101">
        <f>G9*G11</f>
        <v>7425000</v>
      </c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  <c r="GK12" s="99"/>
      <c r="GL12" s="99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99"/>
      <c r="HG12" s="99"/>
      <c r="HH12" s="99"/>
      <c r="HI12" s="99"/>
      <c r="HJ12" s="99"/>
      <c r="HK12" s="99"/>
      <c r="HL12" s="99"/>
      <c r="HM12" s="99"/>
      <c r="HN12" s="99"/>
      <c r="HO12" s="99"/>
      <c r="HP12" s="99"/>
      <c r="HQ12" s="99"/>
      <c r="HR12" s="99"/>
      <c r="HS12" s="99"/>
      <c r="HT12" s="99"/>
      <c r="HU12" s="99"/>
      <c r="HV12" s="99"/>
      <c r="HW12" s="99"/>
      <c r="HX12" s="99"/>
      <c r="HY12" s="99"/>
      <c r="HZ12" s="99"/>
      <c r="IA12" s="99"/>
      <c r="IB12" s="99"/>
      <c r="IC12" s="99"/>
      <c r="ID12" s="99"/>
      <c r="IE12" s="99"/>
      <c r="IF12" s="99"/>
      <c r="IG12" s="99"/>
      <c r="IH12" s="99"/>
      <c r="II12" s="99"/>
      <c r="IJ12" s="99"/>
      <c r="IK12" s="99"/>
      <c r="IL12" s="99"/>
      <c r="IM12" s="99"/>
      <c r="IN12" s="99"/>
      <c r="IO12" s="99"/>
      <c r="IP12" s="99"/>
      <c r="IQ12" s="99"/>
      <c r="IR12" s="99"/>
      <c r="IS12" s="99"/>
      <c r="IT12" s="99"/>
      <c r="IU12" s="99"/>
    </row>
    <row r="13" spans="1:255" s="100" customFormat="1" ht="40.5" x14ac:dyDescent="0.25">
      <c r="A13" s="93"/>
      <c r="B13" s="6" t="s">
        <v>8</v>
      </c>
      <c r="C13" s="104" t="s">
        <v>117</v>
      </c>
      <c r="D13" s="96"/>
      <c r="E13" s="85" t="s">
        <v>9</v>
      </c>
      <c r="F13" s="86"/>
      <c r="G13" s="104" t="s">
        <v>116</v>
      </c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99"/>
      <c r="IS13" s="99"/>
      <c r="IT13" s="99"/>
      <c r="IU13" s="99"/>
    </row>
    <row r="14" spans="1:255" s="100" customFormat="1" ht="15" x14ac:dyDescent="0.25">
      <c r="A14" s="93"/>
      <c r="B14" s="6" t="s">
        <v>10</v>
      </c>
      <c r="C14" s="105" t="s">
        <v>58</v>
      </c>
      <c r="D14" s="96"/>
      <c r="E14" s="85" t="s">
        <v>11</v>
      </c>
      <c r="F14" s="86"/>
      <c r="G14" s="105" t="s">
        <v>63</v>
      </c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</row>
    <row r="15" spans="1:255" s="100" customFormat="1" ht="25.5" customHeight="1" x14ac:dyDescent="0.25">
      <c r="A15" s="93"/>
      <c r="B15" s="6" t="s">
        <v>12</v>
      </c>
      <c r="C15" s="101" t="s">
        <v>118</v>
      </c>
      <c r="D15" s="96"/>
      <c r="E15" s="107" t="s">
        <v>13</v>
      </c>
      <c r="F15" s="108"/>
      <c r="G15" s="106" t="s">
        <v>64</v>
      </c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  <c r="GK15" s="99"/>
      <c r="GL15" s="99"/>
      <c r="GM15" s="99"/>
      <c r="GN15" s="99"/>
      <c r="GO15" s="99"/>
      <c r="GP15" s="99"/>
      <c r="GQ15" s="99"/>
      <c r="GR15" s="99"/>
      <c r="GS15" s="99"/>
      <c r="GT15" s="99"/>
      <c r="GU15" s="99"/>
      <c r="GV15" s="99"/>
      <c r="GW15" s="99"/>
      <c r="GX15" s="99"/>
      <c r="GY15" s="99"/>
      <c r="GZ15" s="99"/>
      <c r="HA15" s="99"/>
      <c r="HB15" s="99"/>
      <c r="HC15" s="99"/>
      <c r="HD15" s="99"/>
      <c r="HE15" s="99"/>
      <c r="HF15" s="99"/>
      <c r="HG15" s="99"/>
      <c r="HH15" s="99"/>
      <c r="HI15" s="99"/>
      <c r="HJ15" s="99"/>
      <c r="HK15" s="99"/>
      <c r="HL15" s="99"/>
      <c r="HM15" s="99"/>
      <c r="HN15" s="99"/>
      <c r="HO15" s="99"/>
      <c r="HP15" s="99"/>
      <c r="HQ15" s="99"/>
      <c r="HR15" s="99"/>
      <c r="HS15" s="99"/>
      <c r="HT15" s="99"/>
      <c r="HU15" s="99"/>
      <c r="HV15" s="99"/>
      <c r="HW15" s="99"/>
      <c r="HX15" s="99"/>
      <c r="HY15" s="99"/>
      <c r="HZ15" s="99"/>
      <c r="IA15" s="99"/>
      <c r="IB15" s="99"/>
      <c r="IC15" s="99"/>
      <c r="ID15" s="99"/>
      <c r="IE15" s="99"/>
      <c r="IF15" s="99"/>
      <c r="IG15" s="99"/>
      <c r="IH15" s="99"/>
      <c r="II15" s="99"/>
      <c r="IJ15" s="99"/>
      <c r="IK15" s="99"/>
      <c r="IL15" s="99"/>
      <c r="IM15" s="99"/>
      <c r="IN15" s="99"/>
      <c r="IO15" s="99"/>
      <c r="IP15" s="99"/>
      <c r="IQ15" s="99"/>
      <c r="IR15" s="99"/>
      <c r="IS15" s="99"/>
      <c r="IT15" s="99"/>
      <c r="IU15" s="99"/>
    </row>
    <row r="16" spans="1:255" ht="12" customHeight="1" x14ac:dyDescent="0.25">
      <c r="A16" s="2"/>
      <c r="B16" s="7"/>
      <c r="C16" s="8"/>
      <c r="D16" s="9"/>
      <c r="E16" s="10"/>
      <c r="F16" s="10"/>
      <c r="G16" s="109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11"/>
      <c r="B17" s="87" t="s">
        <v>65</v>
      </c>
      <c r="C17" s="88"/>
      <c r="D17" s="88"/>
      <c r="E17" s="88"/>
      <c r="F17" s="88"/>
      <c r="G17" s="88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2"/>
      <c r="C18" s="13"/>
      <c r="D18" s="13"/>
      <c r="E18" s="13"/>
      <c r="F18" s="14"/>
      <c r="G18" s="110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111" t="s">
        <v>14</v>
      </c>
      <c r="C19" s="112"/>
      <c r="D19" s="113"/>
      <c r="E19" s="113"/>
      <c r="F19" s="114"/>
      <c r="G19" s="115"/>
    </row>
    <row r="20" spans="1:255" ht="24" customHeight="1" x14ac:dyDescent="0.25">
      <c r="A20" s="5"/>
      <c r="B20" s="116" t="s">
        <v>15</v>
      </c>
      <c r="C20" s="117" t="s">
        <v>16</v>
      </c>
      <c r="D20" s="117" t="s">
        <v>17</v>
      </c>
      <c r="E20" s="116" t="s">
        <v>18</v>
      </c>
      <c r="F20" s="117" t="s">
        <v>19</v>
      </c>
      <c r="G20" s="116" t="s">
        <v>20</v>
      </c>
    </row>
    <row r="21" spans="1:255" s="100" customFormat="1" ht="12" customHeight="1" x14ac:dyDescent="0.25">
      <c r="A21" s="93"/>
      <c r="B21" s="118" t="s">
        <v>66</v>
      </c>
      <c r="C21" s="119" t="s">
        <v>21</v>
      </c>
      <c r="D21" s="119">
        <v>2</v>
      </c>
      <c r="E21" s="119" t="s">
        <v>67</v>
      </c>
      <c r="F21" s="120">
        <v>25000</v>
      </c>
      <c r="G21" s="121">
        <f>D21*F21</f>
        <v>50000</v>
      </c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  <c r="IA21" s="99"/>
      <c r="IB21" s="99"/>
      <c r="IC21" s="99"/>
      <c r="ID21" s="99"/>
      <c r="IE21" s="99"/>
      <c r="IF21" s="99"/>
      <c r="IG21" s="99"/>
      <c r="IH21" s="99"/>
      <c r="II21" s="99"/>
      <c r="IJ21" s="99"/>
      <c r="IK21" s="99"/>
      <c r="IL21" s="99"/>
      <c r="IM21" s="99"/>
      <c r="IN21" s="99"/>
      <c r="IO21" s="99"/>
      <c r="IP21" s="99"/>
      <c r="IQ21" s="99"/>
      <c r="IR21" s="99"/>
      <c r="IS21" s="99"/>
      <c r="IT21" s="99"/>
      <c r="IU21" s="99"/>
    </row>
    <row r="22" spans="1:255" s="100" customFormat="1" ht="12" customHeight="1" x14ac:dyDescent="0.25">
      <c r="A22" s="93"/>
      <c r="B22" s="118" t="s">
        <v>68</v>
      </c>
      <c r="C22" s="119" t="s">
        <v>21</v>
      </c>
      <c r="D22" s="119">
        <v>2</v>
      </c>
      <c r="E22" s="119" t="s">
        <v>67</v>
      </c>
      <c r="F22" s="120">
        <v>25000</v>
      </c>
      <c r="G22" s="121">
        <f t="shared" ref="G22:G34" si="0">D22*F22</f>
        <v>50000</v>
      </c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  <c r="FY22" s="99"/>
      <c r="FZ22" s="99"/>
      <c r="GA22" s="99"/>
      <c r="GB22" s="99"/>
      <c r="GC22" s="99"/>
      <c r="GD22" s="99"/>
      <c r="GE22" s="99"/>
      <c r="GF22" s="99"/>
      <c r="GG22" s="99"/>
      <c r="GH22" s="99"/>
      <c r="GI22" s="99"/>
      <c r="GJ22" s="99"/>
      <c r="GK22" s="99"/>
      <c r="GL22" s="99"/>
      <c r="GM22" s="99"/>
      <c r="GN22" s="99"/>
      <c r="GO22" s="99"/>
      <c r="GP22" s="99"/>
      <c r="GQ22" s="99"/>
      <c r="GR22" s="99"/>
      <c r="GS22" s="99"/>
      <c r="GT22" s="99"/>
      <c r="GU22" s="99"/>
      <c r="GV22" s="99"/>
      <c r="GW22" s="99"/>
      <c r="GX22" s="99"/>
      <c r="GY22" s="99"/>
      <c r="GZ22" s="99"/>
      <c r="HA22" s="99"/>
      <c r="HB22" s="99"/>
      <c r="HC22" s="99"/>
      <c r="HD22" s="99"/>
      <c r="HE22" s="99"/>
      <c r="HF22" s="99"/>
      <c r="HG22" s="99"/>
      <c r="HH22" s="99"/>
      <c r="HI22" s="99"/>
      <c r="HJ22" s="99"/>
      <c r="HK22" s="99"/>
      <c r="HL22" s="99"/>
      <c r="HM22" s="99"/>
      <c r="HN22" s="99"/>
      <c r="HO22" s="99"/>
      <c r="HP22" s="99"/>
      <c r="HQ22" s="99"/>
      <c r="HR22" s="99"/>
      <c r="HS22" s="99"/>
      <c r="HT22" s="99"/>
      <c r="HU22" s="99"/>
      <c r="HV22" s="99"/>
      <c r="HW22" s="99"/>
      <c r="HX22" s="99"/>
      <c r="HY22" s="99"/>
      <c r="HZ22" s="99"/>
      <c r="IA22" s="99"/>
      <c r="IB22" s="99"/>
      <c r="IC22" s="99"/>
      <c r="ID22" s="99"/>
      <c r="IE22" s="99"/>
      <c r="IF22" s="99"/>
      <c r="IG22" s="99"/>
      <c r="IH22" s="99"/>
      <c r="II22" s="99"/>
      <c r="IJ22" s="99"/>
      <c r="IK22" s="99"/>
      <c r="IL22" s="99"/>
      <c r="IM22" s="99"/>
      <c r="IN22" s="99"/>
      <c r="IO22" s="99"/>
      <c r="IP22" s="99"/>
      <c r="IQ22" s="99"/>
      <c r="IR22" s="99"/>
      <c r="IS22" s="99"/>
      <c r="IT22" s="99"/>
      <c r="IU22" s="99"/>
    </row>
    <row r="23" spans="1:255" s="100" customFormat="1" ht="12" customHeight="1" x14ac:dyDescent="0.25">
      <c r="A23" s="93"/>
      <c r="B23" s="118" t="s">
        <v>69</v>
      </c>
      <c r="C23" s="119" t="s">
        <v>21</v>
      </c>
      <c r="D23" s="119">
        <v>46</v>
      </c>
      <c r="E23" s="119" t="s">
        <v>67</v>
      </c>
      <c r="F23" s="120">
        <v>25000</v>
      </c>
      <c r="G23" s="121">
        <f t="shared" si="0"/>
        <v>1150000</v>
      </c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  <c r="DS23" s="99"/>
      <c r="DT23" s="99"/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99"/>
      <c r="FE23" s="99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99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99"/>
      <c r="GI23" s="99"/>
      <c r="GJ23" s="99"/>
      <c r="GK23" s="99"/>
      <c r="GL23" s="99"/>
      <c r="GM23" s="99"/>
      <c r="GN23" s="99"/>
      <c r="GO23" s="99"/>
      <c r="GP23" s="99"/>
      <c r="GQ23" s="99"/>
      <c r="GR23" s="99"/>
      <c r="GS23" s="99"/>
      <c r="GT23" s="99"/>
      <c r="GU23" s="99"/>
      <c r="GV23" s="99"/>
      <c r="GW23" s="99"/>
      <c r="GX23" s="99"/>
      <c r="GY23" s="99"/>
      <c r="GZ23" s="99"/>
      <c r="HA23" s="99"/>
      <c r="HB23" s="99"/>
      <c r="HC23" s="99"/>
      <c r="HD23" s="99"/>
      <c r="HE23" s="99"/>
      <c r="HF23" s="99"/>
      <c r="HG23" s="99"/>
      <c r="HH23" s="99"/>
      <c r="HI23" s="99"/>
      <c r="HJ23" s="99"/>
      <c r="HK23" s="99"/>
      <c r="HL23" s="99"/>
      <c r="HM23" s="99"/>
      <c r="HN23" s="99"/>
      <c r="HO23" s="99"/>
      <c r="HP23" s="99"/>
      <c r="HQ23" s="99"/>
      <c r="HR23" s="99"/>
      <c r="HS23" s="99"/>
      <c r="HT23" s="99"/>
      <c r="HU23" s="99"/>
      <c r="HV23" s="99"/>
      <c r="HW23" s="99"/>
      <c r="HX23" s="99"/>
      <c r="HY23" s="99"/>
      <c r="HZ23" s="99"/>
      <c r="IA23" s="99"/>
      <c r="IB23" s="99"/>
      <c r="IC23" s="99"/>
      <c r="ID23" s="99"/>
      <c r="IE23" s="99"/>
      <c r="IF23" s="99"/>
      <c r="IG23" s="99"/>
      <c r="IH23" s="99"/>
      <c r="II23" s="99"/>
      <c r="IJ23" s="99"/>
      <c r="IK23" s="99"/>
      <c r="IL23" s="99"/>
      <c r="IM23" s="99"/>
      <c r="IN23" s="99"/>
      <c r="IO23" s="99"/>
      <c r="IP23" s="99"/>
      <c r="IQ23" s="99"/>
      <c r="IR23" s="99"/>
      <c r="IS23" s="99"/>
      <c r="IT23" s="99"/>
      <c r="IU23" s="99"/>
    </row>
    <row r="24" spans="1:255" s="100" customFormat="1" ht="12" customHeight="1" x14ac:dyDescent="0.25">
      <c r="A24" s="93"/>
      <c r="B24" s="118" t="s">
        <v>70</v>
      </c>
      <c r="C24" s="119" t="s">
        <v>21</v>
      </c>
      <c r="D24" s="119">
        <v>1</v>
      </c>
      <c r="E24" s="119" t="s">
        <v>71</v>
      </c>
      <c r="F24" s="120">
        <v>25000</v>
      </c>
      <c r="G24" s="121">
        <f t="shared" si="0"/>
        <v>25000</v>
      </c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99"/>
      <c r="DE24" s="99"/>
      <c r="DF24" s="99"/>
      <c r="DG24" s="99"/>
      <c r="DH24" s="99"/>
      <c r="DI24" s="99"/>
      <c r="DJ24" s="99"/>
      <c r="DK24" s="99"/>
      <c r="DL24" s="99"/>
      <c r="DM24" s="99"/>
      <c r="DN24" s="99"/>
      <c r="DO24" s="99"/>
      <c r="DP24" s="99"/>
      <c r="DQ24" s="99"/>
      <c r="DR24" s="99"/>
      <c r="DS24" s="99"/>
      <c r="DT24" s="99"/>
      <c r="DU24" s="99"/>
      <c r="DV24" s="99"/>
      <c r="DW24" s="99"/>
      <c r="DX24" s="99"/>
      <c r="DY24" s="99"/>
      <c r="DZ24" s="99"/>
      <c r="EA24" s="99"/>
      <c r="EB24" s="99"/>
      <c r="EC24" s="99"/>
      <c r="ED24" s="99"/>
      <c r="EE24" s="99"/>
      <c r="EF24" s="99"/>
      <c r="EG24" s="99"/>
      <c r="EH24" s="99"/>
      <c r="EI24" s="99"/>
      <c r="EJ24" s="99"/>
      <c r="EK24" s="99"/>
      <c r="EL24" s="99"/>
      <c r="EM24" s="99"/>
      <c r="EN24" s="99"/>
      <c r="EO24" s="99"/>
      <c r="EP24" s="99"/>
      <c r="EQ24" s="99"/>
      <c r="ER24" s="99"/>
      <c r="ES24" s="99"/>
      <c r="ET24" s="99"/>
      <c r="EU24" s="99"/>
      <c r="EV24" s="99"/>
      <c r="EW24" s="99"/>
      <c r="EX24" s="99"/>
      <c r="EY24" s="99"/>
      <c r="EZ24" s="99"/>
      <c r="FA24" s="99"/>
      <c r="FB24" s="99"/>
      <c r="FC24" s="99"/>
      <c r="FD24" s="99"/>
      <c r="FE24" s="99"/>
      <c r="FF24" s="99"/>
      <c r="FG24" s="99"/>
      <c r="FH24" s="99"/>
      <c r="FI24" s="99"/>
      <c r="FJ24" s="99"/>
      <c r="FK24" s="99"/>
      <c r="FL24" s="99"/>
      <c r="FM24" s="99"/>
      <c r="FN24" s="99"/>
      <c r="FO24" s="99"/>
      <c r="FP24" s="99"/>
      <c r="FQ24" s="99"/>
      <c r="FR24" s="99"/>
      <c r="FS24" s="99"/>
      <c r="FT24" s="99"/>
      <c r="FU24" s="99"/>
      <c r="FV24" s="99"/>
      <c r="FW24" s="99"/>
      <c r="FX24" s="99"/>
      <c r="FY24" s="99"/>
      <c r="FZ24" s="99"/>
      <c r="GA24" s="99"/>
      <c r="GB24" s="99"/>
      <c r="GC24" s="99"/>
      <c r="GD24" s="99"/>
      <c r="GE24" s="99"/>
      <c r="GF24" s="99"/>
      <c r="GG24" s="99"/>
      <c r="GH24" s="99"/>
      <c r="GI24" s="99"/>
      <c r="GJ24" s="99"/>
      <c r="GK24" s="99"/>
      <c r="GL24" s="99"/>
      <c r="GM24" s="99"/>
      <c r="GN24" s="99"/>
      <c r="GO24" s="99"/>
      <c r="GP24" s="99"/>
      <c r="GQ24" s="99"/>
      <c r="GR24" s="99"/>
      <c r="GS24" s="99"/>
      <c r="GT24" s="99"/>
      <c r="GU24" s="99"/>
      <c r="GV24" s="99"/>
      <c r="GW24" s="99"/>
      <c r="GX24" s="99"/>
      <c r="GY24" s="99"/>
      <c r="GZ24" s="99"/>
      <c r="HA24" s="99"/>
      <c r="HB24" s="99"/>
      <c r="HC24" s="99"/>
      <c r="HD24" s="99"/>
      <c r="HE24" s="99"/>
      <c r="HF24" s="99"/>
      <c r="HG24" s="99"/>
      <c r="HH24" s="99"/>
      <c r="HI24" s="99"/>
      <c r="HJ24" s="99"/>
      <c r="HK24" s="99"/>
      <c r="HL24" s="99"/>
      <c r="HM24" s="99"/>
      <c r="HN24" s="99"/>
      <c r="HO24" s="99"/>
      <c r="HP24" s="99"/>
      <c r="HQ24" s="99"/>
      <c r="HR24" s="99"/>
      <c r="HS24" s="99"/>
      <c r="HT24" s="99"/>
      <c r="HU24" s="99"/>
      <c r="HV24" s="99"/>
      <c r="HW24" s="99"/>
      <c r="HX24" s="99"/>
      <c r="HY24" s="99"/>
      <c r="HZ24" s="99"/>
      <c r="IA24" s="99"/>
      <c r="IB24" s="99"/>
      <c r="IC24" s="99"/>
      <c r="ID24" s="99"/>
      <c r="IE24" s="99"/>
      <c r="IF24" s="99"/>
      <c r="IG24" s="99"/>
      <c r="IH24" s="99"/>
      <c r="II24" s="99"/>
      <c r="IJ24" s="99"/>
      <c r="IK24" s="99"/>
      <c r="IL24" s="99"/>
      <c r="IM24" s="99"/>
      <c r="IN24" s="99"/>
      <c r="IO24" s="99"/>
      <c r="IP24" s="99"/>
      <c r="IQ24" s="99"/>
      <c r="IR24" s="99"/>
      <c r="IS24" s="99"/>
      <c r="IT24" s="99"/>
      <c r="IU24" s="99"/>
    </row>
    <row r="25" spans="1:255" s="100" customFormat="1" ht="12" customHeight="1" x14ac:dyDescent="0.25">
      <c r="A25" s="93"/>
      <c r="B25" s="118" t="s">
        <v>72</v>
      </c>
      <c r="C25" s="119" t="s">
        <v>21</v>
      </c>
      <c r="D25" s="119">
        <v>1</v>
      </c>
      <c r="E25" s="119" t="s">
        <v>71</v>
      </c>
      <c r="F25" s="120">
        <v>25000</v>
      </c>
      <c r="G25" s="121">
        <f t="shared" si="0"/>
        <v>25000</v>
      </c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99"/>
      <c r="DQ25" s="99"/>
      <c r="DR25" s="99"/>
      <c r="DS25" s="99"/>
      <c r="DT25" s="99"/>
      <c r="DU25" s="99"/>
      <c r="DV25" s="99"/>
      <c r="DW25" s="99"/>
      <c r="DX25" s="99"/>
      <c r="DY25" s="99"/>
      <c r="DZ25" s="99"/>
      <c r="EA25" s="99"/>
      <c r="EB25" s="99"/>
      <c r="EC25" s="99"/>
      <c r="ED25" s="99"/>
      <c r="EE25" s="99"/>
      <c r="EF25" s="99"/>
      <c r="EG25" s="99"/>
      <c r="EH25" s="99"/>
      <c r="EI25" s="99"/>
      <c r="EJ25" s="99"/>
      <c r="EK25" s="99"/>
      <c r="EL25" s="99"/>
      <c r="EM25" s="99"/>
      <c r="EN25" s="99"/>
      <c r="EO25" s="99"/>
      <c r="EP25" s="99"/>
      <c r="EQ25" s="99"/>
      <c r="ER25" s="99"/>
      <c r="ES25" s="99"/>
      <c r="ET25" s="99"/>
      <c r="EU25" s="99"/>
      <c r="EV25" s="99"/>
      <c r="EW25" s="99"/>
      <c r="EX25" s="99"/>
      <c r="EY25" s="99"/>
      <c r="EZ25" s="99"/>
      <c r="FA25" s="99"/>
      <c r="FB25" s="99"/>
      <c r="FC25" s="99"/>
      <c r="FD25" s="99"/>
      <c r="FE25" s="99"/>
      <c r="FF25" s="99"/>
      <c r="FG25" s="99"/>
      <c r="FH25" s="99"/>
      <c r="FI25" s="99"/>
      <c r="FJ25" s="99"/>
      <c r="FK25" s="99"/>
      <c r="FL25" s="99"/>
      <c r="FM25" s="99"/>
      <c r="FN25" s="99"/>
      <c r="FO25" s="99"/>
      <c r="FP25" s="99"/>
      <c r="FQ25" s="99"/>
      <c r="FR25" s="99"/>
      <c r="FS25" s="99"/>
      <c r="FT25" s="99"/>
      <c r="FU25" s="99"/>
      <c r="FV25" s="99"/>
      <c r="FW25" s="99"/>
      <c r="FX25" s="99"/>
      <c r="FY25" s="99"/>
      <c r="FZ25" s="99"/>
      <c r="GA25" s="99"/>
      <c r="GB25" s="99"/>
      <c r="GC25" s="99"/>
      <c r="GD25" s="99"/>
      <c r="GE25" s="99"/>
      <c r="GF25" s="99"/>
      <c r="GG25" s="99"/>
      <c r="GH25" s="99"/>
      <c r="GI25" s="99"/>
      <c r="GJ25" s="99"/>
      <c r="GK25" s="99"/>
      <c r="GL25" s="99"/>
      <c r="GM25" s="99"/>
      <c r="GN25" s="99"/>
      <c r="GO25" s="99"/>
      <c r="GP25" s="99"/>
      <c r="GQ25" s="99"/>
      <c r="GR25" s="99"/>
      <c r="GS25" s="99"/>
      <c r="GT25" s="99"/>
      <c r="GU25" s="99"/>
      <c r="GV25" s="99"/>
      <c r="GW25" s="99"/>
      <c r="GX25" s="99"/>
      <c r="GY25" s="99"/>
      <c r="GZ25" s="99"/>
      <c r="HA25" s="99"/>
      <c r="HB25" s="99"/>
      <c r="HC25" s="99"/>
      <c r="HD25" s="99"/>
      <c r="HE25" s="99"/>
      <c r="HF25" s="99"/>
      <c r="HG25" s="99"/>
      <c r="HH25" s="99"/>
      <c r="HI25" s="99"/>
      <c r="HJ25" s="99"/>
      <c r="HK25" s="99"/>
      <c r="HL25" s="99"/>
      <c r="HM25" s="99"/>
      <c r="HN25" s="99"/>
      <c r="HO25" s="99"/>
      <c r="HP25" s="99"/>
      <c r="HQ25" s="99"/>
      <c r="HR25" s="99"/>
      <c r="HS25" s="99"/>
      <c r="HT25" s="99"/>
      <c r="HU25" s="99"/>
      <c r="HV25" s="99"/>
      <c r="HW25" s="99"/>
      <c r="HX25" s="99"/>
      <c r="HY25" s="99"/>
      <c r="HZ25" s="99"/>
      <c r="IA25" s="99"/>
      <c r="IB25" s="99"/>
      <c r="IC25" s="99"/>
      <c r="ID25" s="99"/>
      <c r="IE25" s="99"/>
      <c r="IF25" s="99"/>
      <c r="IG25" s="99"/>
      <c r="IH25" s="99"/>
      <c r="II25" s="99"/>
      <c r="IJ25" s="99"/>
      <c r="IK25" s="99"/>
      <c r="IL25" s="99"/>
      <c r="IM25" s="99"/>
      <c r="IN25" s="99"/>
      <c r="IO25" s="99"/>
      <c r="IP25" s="99"/>
      <c r="IQ25" s="99"/>
      <c r="IR25" s="99"/>
      <c r="IS25" s="99"/>
      <c r="IT25" s="99"/>
      <c r="IU25" s="99"/>
    </row>
    <row r="26" spans="1:255" s="100" customFormat="1" ht="12" customHeight="1" x14ac:dyDescent="0.25">
      <c r="A26" s="93"/>
      <c r="B26" s="118" t="s">
        <v>73</v>
      </c>
      <c r="C26" s="119" t="s">
        <v>21</v>
      </c>
      <c r="D26" s="119">
        <v>1</v>
      </c>
      <c r="E26" s="119" t="s">
        <v>71</v>
      </c>
      <c r="F26" s="120">
        <v>25000</v>
      </c>
      <c r="G26" s="121">
        <f t="shared" si="0"/>
        <v>25000</v>
      </c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99"/>
      <c r="DU26" s="99"/>
      <c r="DV26" s="99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99"/>
      <c r="FE26" s="99"/>
      <c r="FF26" s="99"/>
      <c r="FG26" s="99"/>
      <c r="FH26" s="99"/>
      <c r="FI26" s="99"/>
      <c r="FJ26" s="99"/>
      <c r="FK26" s="99"/>
      <c r="FL26" s="99"/>
      <c r="FM26" s="99"/>
      <c r="FN26" s="99"/>
      <c r="FO26" s="99"/>
      <c r="FP26" s="99"/>
      <c r="FQ26" s="99"/>
      <c r="FR26" s="99"/>
      <c r="FS26" s="99"/>
      <c r="FT26" s="99"/>
      <c r="FU26" s="99"/>
      <c r="FV26" s="99"/>
      <c r="FW26" s="99"/>
      <c r="FX26" s="99"/>
      <c r="FY26" s="99"/>
      <c r="FZ26" s="99"/>
      <c r="GA26" s="99"/>
      <c r="GB26" s="99"/>
      <c r="GC26" s="99"/>
      <c r="GD26" s="99"/>
      <c r="GE26" s="99"/>
      <c r="GF26" s="99"/>
      <c r="GG26" s="99"/>
      <c r="GH26" s="99"/>
      <c r="GI26" s="99"/>
      <c r="GJ26" s="99"/>
      <c r="GK26" s="99"/>
      <c r="GL26" s="99"/>
      <c r="GM26" s="99"/>
      <c r="GN26" s="99"/>
      <c r="GO26" s="99"/>
      <c r="GP26" s="99"/>
      <c r="GQ26" s="99"/>
      <c r="GR26" s="99"/>
      <c r="GS26" s="99"/>
      <c r="GT26" s="99"/>
      <c r="GU26" s="99"/>
      <c r="GV26" s="99"/>
      <c r="GW26" s="99"/>
      <c r="GX26" s="99"/>
      <c r="GY26" s="99"/>
      <c r="GZ26" s="99"/>
      <c r="HA26" s="99"/>
      <c r="HB26" s="99"/>
      <c r="HC26" s="99"/>
      <c r="HD26" s="99"/>
      <c r="HE26" s="99"/>
      <c r="HF26" s="99"/>
      <c r="HG26" s="99"/>
      <c r="HH26" s="99"/>
      <c r="HI26" s="99"/>
      <c r="HJ26" s="99"/>
      <c r="HK26" s="99"/>
      <c r="HL26" s="99"/>
      <c r="HM26" s="99"/>
      <c r="HN26" s="99"/>
      <c r="HO26" s="99"/>
      <c r="HP26" s="99"/>
      <c r="HQ26" s="99"/>
      <c r="HR26" s="99"/>
      <c r="HS26" s="99"/>
      <c r="HT26" s="99"/>
      <c r="HU26" s="99"/>
      <c r="HV26" s="99"/>
      <c r="HW26" s="99"/>
      <c r="HX26" s="99"/>
      <c r="HY26" s="99"/>
      <c r="HZ26" s="99"/>
      <c r="IA26" s="99"/>
      <c r="IB26" s="99"/>
      <c r="IC26" s="99"/>
      <c r="ID26" s="99"/>
      <c r="IE26" s="99"/>
      <c r="IF26" s="99"/>
      <c r="IG26" s="99"/>
      <c r="IH26" s="99"/>
      <c r="II26" s="99"/>
      <c r="IJ26" s="99"/>
      <c r="IK26" s="99"/>
      <c r="IL26" s="99"/>
      <c r="IM26" s="99"/>
      <c r="IN26" s="99"/>
      <c r="IO26" s="99"/>
      <c r="IP26" s="99"/>
      <c r="IQ26" s="99"/>
      <c r="IR26" s="99"/>
      <c r="IS26" s="99"/>
      <c r="IT26" s="99"/>
      <c r="IU26" s="99"/>
    </row>
    <row r="27" spans="1:255" s="100" customFormat="1" ht="12" customHeight="1" x14ac:dyDescent="0.25">
      <c r="A27" s="93"/>
      <c r="B27" s="118" t="s">
        <v>74</v>
      </c>
      <c r="C27" s="119" t="s">
        <v>21</v>
      </c>
      <c r="D27" s="119">
        <v>1</v>
      </c>
      <c r="E27" s="119" t="s">
        <v>26</v>
      </c>
      <c r="F27" s="120">
        <v>25000</v>
      </c>
      <c r="G27" s="121">
        <f t="shared" si="0"/>
        <v>25000</v>
      </c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  <c r="IA27" s="99"/>
      <c r="IB27" s="99"/>
      <c r="IC27" s="99"/>
      <c r="ID27" s="99"/>
      <c r="IE27" s="99"/>
      <c r="IF27" s="99"/>
      <c r="IG27" s="99"/>
      <c r="IH27" s="99"/>
      <c r="II27" s="99"/>
      <c r="IJ27" s="99"/>
      <c r="IK27" s="99"/>
      <c r="IL27" s="99"/>
      <c r="IM27" s="99"/>
      <c r="IN27" s="99"/>
      <c r="IO27" s="99"/>
      <c r="IP27" s="99"/>
      <c r="IQ27" s="99"/>
      <c r="IR27" s="99"/>
      <c r="IS27" s="99"/>
      <c r="IT27" s="99"/>
      <c r="IU27" s="99"/>
    </row>
    <row r="28" spans="1:255" s="100" customFormat="1" ht="12" customHeight="1" x14ac:dyDescent="0.25">
      <c r="A28" s="93"/>
      <c r="B28" s="118" t="s">
        <v>75</v>
      </c>
      <c r="C28" s="119" t="s">
        <v>21</v>
      </c>
      <c r="D28" s="119">
        <v>2</v>
      </c>
      <c r="E28" s="119" t="s">
        <v>76</v>
      </c>
      <c r="F28" s="120">
        <v>25000</v>
      </c>
      <c r="G28" s="121">
        <f t="shared" si="0"/>
        <v>50000</v>
      </c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  <c r="IA28" s="99"/>
      <c r="IB28" s="99"/>
      <c r="IC28" s="99"/>
      <c r="ID28" s="99"/>
      <c r="IE28" s="99"/>
      <c r="IF28" s="99"/>
      <c r="IG28" s="99"/>
      <c r="IH28" s="99"/>
      <c r="II28" s="99"/>
      <c r="IJ28" s="99"/>
      <c r="IK28" s="99"/>
      <c r="IL28" s="99"/>
      <c r="IM28" s="99"/>
      <c r="IN28" s="99"/>
      <c r="IO28" s="99"/>
      <c r="IP28" s="99"/>
      <c r="IQ28" s="99"/>
      <c r="IR28" s="99"/>
      <c r="IS28" s="99"/>
      <c r="IT28" s="99"/>
      <c r="IU28" s="99"/>
    </row>
    <row r="29" spans="1:255" s="100" customFormat="1" ht="12" customHeight="1" x14ac:dyDescent="0.25">
      <c r="A29" s="93"/>
      <c r="B29" s="118" t="s">
        <v>77</v>
      </c>
      <c r="C29" s="119" t="s">
        <v>21</v>
      </c>
      <c r="D29" s="119">
        <v>1</v>
      </c>
      <c r="E29" s="119" t="s">
        <v>78</v>
      </c>
      <c r="F29" s="120">
        <v>25000</v>
      </c>
      <c r="G29" s="121">
        <f t="shared" si="0"/>
        <v>25000</v>
      </c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99"/>
      <c r="CX29" s="99"/>
      <c r="CY29" s="99"/>
      <c r="CZ29" s="99"/>
      <c r="DA29" s="99"/>
      <c r="DB29" s="99"/>
      <c r="DC29" s="99"/>
      <c r="DD29" s="99"/>
      <c r="DE29" s="99"/>
      <c r="DF29" s="99"/>
      <c r="DG29" s="99"/>
      <c r="DH29" s="99"/>
      <c r="DI29" s="99"/>
      <c r="DJ29" s="99"/>
      <c r="DK29" s="99"/>
      <c r="DL29" s="99"/>
      <c r="DM29" s="99"/>
      <c r="DN29" s="99"/>
      <c r="DO29" s="99"/>
      <c r="DP29" s="99"/>
      <c r="DQ29" s="99"/>
      <c r="DR29" s="99"/>
      <c r="DS29" s="99"/>
      <c r="DT29" s="99"/>
      <c r="DU29" s="99"/>
      <c r="DV29" s="99"/>
      <c r="DW29" s="99"/>
      <c r="DX29" s="99"/>
      <c r="DY29" s="99"/>
      <c r="DZ29" s="99"/>
      <c r="EA29" s="99"/>
      <c r="EB29" s="99"/>
      <c r="EC29" s="99"/>
      <c r="ED29" s="99"/>
      <c r="EE29" s="99"/>
      <c r="EF29" s="99"/>
      <c r="EG29" s="99"/>
      <c r="EH29" s="99"/>
      <c r="EI29" s="99"/>
      <c r="EJ29" s="99"/>
      <c r="EK29" s="99"/>
      <c r="EL29" s="99"/>
      <c r="EM29" s="99"/>
      <c r="EN29" s="99"/>
      <c r="EO29" s="99"/>
      <c r="EP29" s="99"/>
      <c r="EQ29" s="99"/>
      <c r="ER29" s="99"/>
      <c r="ES29" s="99"/>
      <c r="ET29" s="99"/>
      <c r="EU29" s="99"/>
      <c r="EV29" s="99"/>
      <c r="EW29" s="99"/>
      <c r="EX29" s="99"/>
      <c r="EY29" s="99"/>
      <c r="EZ29" s="99"/>
      <c r="FA29" s="99"/>
      <c r="FB29" s="99"/>
      <c r="FC29" s="99"/>
      <c r="FD29" s="99"/>
      <c r="FE29" s="99"/>
      <c r="FF29" s="99"/>
      <c r="FG29" s="99"/>
      <c r="FH29" s="99"/>
      <c r="FI29" s="99"/>
      <c r="FJ29" s="99"/>
      <c r="FK29" s="99"/>
      <c r="FL29" s="99"/>
      <c r="FM29" s="99"/>
      <c r="FN29" s="99"/>
      <c r="FO29" s="99"/>
      <c r="FP29" s="99"/>
      <c r="FQ29" s="99"/>
      <c r="FR29" s="99"/>
      <c r="FS29" s="99"/>
      <c r="FT29" s="99"/>
      <c r="FU29" s="99"/>
      <c r="FV29" s="99"/>
      <c r="FW29" s="99"/>
      <c r="FX29" s="99"/>
      <c r="FY29" s="99"/>
      <c r="FZ29" s="99"/>
      <c r="GA29" s="99"/>
      <c r="GB29" s="99"/>
      <c r="GC29" s="99"/>
      <c r="GD29" s="99"/>
      <c r="GE29" s="99"/>
      <c r="GF29" s="99"/>
      <c r="GG29" s="99"/>
      <c r="GH29" s="99"/>
      <c r="GI29" s="99"/>
      <c r="GJ29" s="99"/>
      <c r="GK29" s="99"/>
      <c r="GL29" s="99"/>
      <c r="GM29" s="99"/>
      <c r="GN29" s="99"/>
      <c r="GO29" s="99"/>
      <c r="GP29" s="99"/>
      <c r="GQ29" s="99"/>
      <c r="GR29" s="99"/>
      <c r="GS29" s="99"/>
      <c r="GT29" s="99"/>
      <c r="GU29" s="99"/>
      <c r="GV29" s="99"/>
      <c r="GW29" s="99"/>
      <c r="GX29" s="99"/>
      <c r="GY29" s="99"/>
      <c r="GZ29" s="99"/>
      <c r="HA29" s="99"/>
      <c r="HB29" s="99"/>
      <c r="HC29" s="99"/>
      <c r="HD29" s="99"/>
      <c r="HE29" s="99"/>
      <c r="HF29" s="99"/>
      <c r="HG29" s="99"/>
      <c r="HH29" s="99"/>
      <c r="HI29" s="99"/>
      <c r="HJ29" s="99"/>
      <c r="HK29" s="99"/>
      <c r="HL29" s="99"/>
      <c r="HM29" s="99"/>
      <c r="HN29" s="99"/>
      <c r="HO29" s="99"/>
      <c r="HP29" s="99"/>
      <c r="HQ29" s="99"/>
      <c r="HR29" s="99"/>
      <c r="HS29" s="99"/>
      <c r="HT29" s="99"/>
      <c r="HU29" s="99"/>
      <c r="HV29" s="99"/>
      <c r="HW29" s="99"/>
      <c r="HX29" s="99"/>
      <c r="HY29" s="99"/>
      <c r="HZ29" s="99"/>
      <c r="IA29" s="99"/>
      <c r="IB29" s="99"/>
      <c r="IC29" s="99"/>
      <c r="ID29" s="99"/>
      <c r="IE29" s="99"/>
      <c r="IF29" s="99"/>
      <c r="IG29" s="99"/>
      <c r="IH29" s="99"/>
      <c r="II29" s="99"/>
      <c r="IJ29" s="99"/>
      <c r="IK29" s="99"/>
      <c r="IL29" s="99"/>
      <c r="IM29" s="99"/>
      <c r="IN29" s="99"/>
      <c r="IO29" s="99"/>
      <c r="IP29" s="99"/>
      <c r="IQ29" s="99"/>
      <c r="IR29" s="99"/>
      <c r="IS29" s="99"/>
      <c r="IT29" s="99"/>
      <c r="IU29" s="99"/>
    </row>
    <row r="30" spans="1:255" s="100" customFormat="1" ht="25.5" x14ac:dyDescent="0.25">
      <c r="A30" s="93"/>
      <c r="B30" s="126" t="s">
        <v>115</v>
      </c>
      <c r="C30" s="119" t="s">
        <v>21</v>
      </c>
      <c r="D30" s="119">
        <v>10</v>
      </c>
      <c r="E30" s="119" t="s">
        <v>79</v>
      </c>
      <c r="F30" s="120">
        <v>25000</v>
      </c>
      <c r="G30" s="121">
        <f t="shared" si="0"/>
        <v>250000</v>
      </c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99"/>
      <c r="DM30" s="99"/>
      <c r="DN30" s="99"/>
      <c r="DO30" s="99"/>
      <c r="DP30" s="99"/>
      <c r="DQ30" s="99"/>
      <c r="DR30" s="99"/>
      <c r="DS30" s="99"/>
      <c r="DT30" s="99"/>
      <c r="DU30" s="99"/>
      <c r="DV30" s="99"/>
      <c r="DW30" s="99"/>
      <c r="DX30" s="99"/>
      <c r="DY30" s="99"/>
      <c r="DZ30" s="99"/>
      <c r="EA30" s="99"/>
      <c r="EB30" s="99"/>
      <c r="EC30" s="99"/>
      <c r="ED30" s="99"/>
      <c r="EE30" s="99"/>
      <c r="EF30" s="99"/>
      <c r="EG30" s="99"/>
      <c r="EH30" s="99"/>
      <c r="EI30" s="99"/>
      <c r="EJ30" s="99"/>
      <c r="EK30" s="99"/>
      <c r="EL30" s="99"/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/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/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/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/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99"/>
      <c r="ID30" s="99"/>
      <c r="IE30" s="99"/>
      <c r="IF30" s="99"/>
      <c r="IG30" s="99"/>
      <c r="IH30" s="99"/>
      <c r="II30" s="99"/>
      <c r="IJ30" s="99"/>
      <c r="IK30" s="99"/>
      <c r="IL30" s="99"/>
      <c r="IM30" s="99"/>
      <c r="IN30" s="99"/>
      <c r="IO30" s="99"/>
      <c r="IP30" s="99"/>
      <c r="IQ30" s="99"/>
      <c r="IR30" s="99"/>
      <c r="IS30" s="99"/>
      <c r="IT30" s="99"/>
      <c r="IU30" s="99"/>
    </row>
    <row r="31" spans="1:255" s="100" customFormat="1" ht="12" customHeight="1" x14ac:dyDescent="0.25">
      <c r="A31" s="93"/>
      <c r="B31" s="118" t="s">
        <v>80</v>
      </c>
      <c r="C31" s="119" t="s">
        <v>21</v>
      </c>
      <c r="D31" s="119">
        <v>1</v>
      </c>
      <c r="E31" s="119" t="s">
        <v>81</v>
      </c>
      <c r="F31" s="120">
        <v>25000</v>
      </c>
      <c r="G31" s="121">
        <f t="shared" si="0"/>
        <v>25000</v>
      </c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  <c r="DJ31" s="99"/>
      <c r="DK31" s="99"/>
      <c r="DL31" s="99"/>
      <c r="DM31" s="99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DZ31" s="99"/>
      <c r="EA31" s="99"/>
      <c r="EB31" s="99"/>
      <c r="EC31" s="99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  <c r="FE31" s="99"/>
      <c r="FF31" s="99"/>
      <c r="FG31" s="99"/>
      <c r="FH31" s="99"/>
      <c r="FI31" s="99"/>
      <c r="FJ31" s="99"/>
      <c r="FK31" s="99"/>
      <c r="FL31" s="99"/>
      <c r="FM31" s="99"/>
      <c r="FN31" s="99"/>
      <c r="FO31" s="99"/>
      <c r="FP31" s="99"/>
      <c r="FQ31" s="99"/>
      <c r="FR31" s="99"/>
      <c r="FS31" s="99"/>
      <c r="FT31" s="99"/>
      <c r="FU31" s="99"/>
      <c r="FV31" s="99"/>
      <c r="FW31" s="99"/>
      <c r="FX31" s="99"/>
      <c r="FY31" s="99"/>
      <c r="FZ31" s="99"/>
      <c r="GA31" s="99"/>
      <c r="GB31" s="99"/>
      <c r="GC31" s="99"/>
      <c r="GD31" s="99"/>
      <c r="GE31" s="99"/>
      <c r="GF31" s="99"/>
      <c r="GG31" s="99"/>
      <c r="GH31" s="99"/>
      <c r="GI31" s="99"/>
      <c r="GJ31" s="99"/>
      <c r="GK31" s="99"/>
      <c r="GL31" s="99"/>
      <c r="GM31" s="99"/>
      <c r="GN31" s="99"/>
      <c r="GO31" s="99"/>
      <c r="GP31" s="99"/>
      <c r="GQ31" s="99"/>
      <c r="GR31" s="99"/>
      <c r="GS31" s="99"/>
      <c r="GT31" s="99"/>
      <c r="GU31" s="99"/>
      <c r="GV31" s="99"/>
      <c r="GW31" s="99"/>
      <c r="GX31" s="99"/>
      <c r="GY31" s="99"/>
      <c r="GZ31" s="99"/>
      <c r="HA31" s="99"/>
      <c r="HB31" s="99"/>
      <c r="HC31" s="99"/>
      <c r="HD31" s="99"/>
      <c r="HE31" s="99"/>
      <c r="HF31" s="99"/>
      <c r="HG31" s="99"/>
      <c r="HH31" s="99"/>
      <c r="HI31" s="99"/>
      <c r="HJ31" s="99"/>
      <c r="HK31" s="99"/>
      <c r="HL31" s="99"/>
      <c r="HM31" s="99"/>
      <c r="HN31" s="99"/>
      <c r="HO31" s="99"/>
      <c r="HP31" s="99"/>
      <c r="HQ31" s="99"/>
      <c r="HR31" s="99"/>
      <c r="HS31" s="99"/>
      <c r="HT31" s="99"/>
      <c r="HU31" s="99"/>
      <c r="HV31" s="99"/>
      <c r="HW31" s="99"/>
      <c r="HX31" s="99"/>
      <c r="HY31" s="99"/>
      <c r="HZ31" s="99"/>
      <c r="IA31" s="99"/>
      <c r="IB31" s="99"/>
      <c r="IC31" s="99"/>
      <c r="ID31" s="99"/>
      <c r="IE31" s="99"/>
      <c r="IF31" s="99"/>
      <c r="IG31" s="99"/>
      <c r="IH31" s="99"/>
      <c r="II31" s="99"/>
      <c r="IJ31" s="99"/>
      <c r="IK31" s="99"/>
      <c r="IL31" s="99"/>
      <c r="IM31" s="99"/>
      <c r="IN31" s="99"/>
      <c r="IO31" s="99"/>
      <c r="IP31" s="99"/>
      <c r="IQ31" s="99"/>
      <c r="IR31" s="99"/>
      <c r="IS31" s="99"/>
      <c r="IT31" s="99"/>
      <c r="IU31" s="99"/>
    </row>
    <row r="32" spans="1:255" s="100" customFormat="1" ht="12" customHeight="1" x14ac:dyDescent="0.25">
      <c r="A32" s="93"/>
      <c r="B32" s="118" t="s">
        <v>82</v>
      </c>
      <c r="C32" s="119" t="s">
        <v>21</v>
      </c>
      <c r="D32" s="119">
        <v>6</v>
      </c>
      <c r="E32" s="119" t="s">
        <v>81</v>
      </c>
      <c r="F32" s="120">
        <v>25000</v>
      </c>
      <c r="G32" s="121">
        <f t="shared" si="0"/>
        <v>150000</v>
      </c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/>
      <c r="CT32" s="99"/>
      <c r="CU32" s="99"/>
      <c r="CV32" s="99"/>
      <c r="CW32" s="99"/>
      <c r="CX32" s="99"/>
      <c r="CY32" s="99"/>
      <c r="CZ32" s="99"/>
      <c r="DA32" s="99"/>
      <c r="DB32" s="99"/>
      <c r="DC32" s="99"/>
      <c r="DD32" s="99"/>
      <c r="DE32" s="99"/>
      <c r="DF32" s="99"/>
      <c r="DG32" s="99"/>
      <c r="DH32" s="99"/>
      <c r="DI32" s="99"/>
      <c r="DJ32" s="99"/>
      <c r="DK32" s="99"/>
      <c r="DL32" s="99"/>
      <c r="DM32" s="99"/>
      <c r="DN32" s="99"/>
      <c r="DO32" s="99"/>
      <c r="DP32" s="99"/>
      <c r="DQ32" s="99"/>
      <c r="DR32" s="99"/>
      <c r="DS32" s="99"/>
      <c r="DT32" s="99"/>
      <c r="DU32" s="99"/>
      <c r="DV32" s="99"/>
      <c r="DW32" s="99"/>
      <c r="DX32" s="99"/>
      <c r="DY32" s="99"/>
      <c r="DZ32" s="99"/>
      <c r="EA32" s="99"/>
      <c r="EB32" s="99"/>
      <c r="EC32" s="99"/>
      <c r="ED32" s="99"/>
      <c r="EE32" s="99"/>
      <c r="EF32" s="99"/>
      <c r="EG32" s="99"/>
      <c r="EH32" s="99"/>
      <c r="EI32" s="99"/>
      <c r="EJ32" s="99"/>
      <c r="EK32" s="99"/>
      <c r="EL32" s="99"/>
      <c r="EM32" s="99"/>
      <c r="EN32" s="99"/>
      <c r="EO32" s="99"/>
      <c r="EP32" s="99"/>
      <c r="EQ32" s="99"/>
      <c r="ER32" s="99"/>
      <c r="ES32" s="99"/>
      <c r="ET32" s="99"/>
      <c r="EU32" s="99"/>
      <c r="EV32" s="99"/>
      <c r="EW32" s="99"/>
      <c r="EX32" s="99"/>
      <c r="EY32" s="99"/>
      <c r="EZ32" s="99"/>
      <c r="FA32" s="99"/>
      <c r="FB32" s="99"/>
      <c r="FC32" s="99"/>
      <c r="FD32" s="99"/>
      <c r="FE32" s="99"/>
      <c r="FF32" s="99"/>
      <c r="FG32" s="99"/>
      <c r="FH32" s="99"/>
      <c r="FI32" s="99"/>
      <c r="FJ32" s="99"/>
      <c r="FK32" s="99"/>
      <c r="FL32" s="99"/>
      <c r="FM32" s="99"/>
      <c r="FN32" s="99"/>
      <c r="FO32" s="99"/>
      <c r="FP32" s="99"/>
      <c r="FQ32" s="99"/>
      <c r="FR32" s="99"/>
      <c r="FS32" s="99"/>
      <c r="FT32" s="99"/>
      <c r="FU32" s="99"/>
      <c r="FV32" s="99"/>
      <c r="FW32" s="99"/>
      <c r="FX32" s="99"/>
      <c r="FY32" s="99"/>
      <c r="FZ32" s="99"/>
      <c r="GA32" s="99"/>
      <c r="GB32" s="99"/>
      <c r="GC32" s="99"/>
      <c r="GD32" s="99"/>
      <c r="GE32" s="99"/>
      <c r="GF32" s="99"/>
      <c r="GG32" s="99"/>
      <c r="GH32" s="99"/>
      <c r="GI32" s="99"/>
      <c r="GJ32" s="99"/>
      <c r="GK32" s="99"/>
      <c r="GL32" s="99"/>
      <c r="GM32" s="99"/>
      <c r="GN32" s="99"/>
      <c r="GO32" s="99"/>
      <c r="GP32" s="99"/>
      <c r="GQ32" s="99"/>
      <c r="GR32" s="99"/>
      <c r="GS32" s="99"/>
      <c r="GT32" s="99"/>
      <c r="GU32" s="99"/>
      <c r="GV32" s="99"/>
      <c r="GW32" s="99"/>
      <c r="GX32" s="99"/>
      <c r="GY32" s="99"/>
      <c r="GZ32" s="99"/>
      <c r="HA32" s="99"/>
      <c r="HB32" s="99"/>
      <c r="HC32" s="99"/>
      <c r="HD32" s="99"/>
      <c r="HE32" s="99"/>
      <c r="HF32" s="99"/>
      <c r="HG32" s="99"/>
      <c r="HH32" s="99"/>
      <c r="HI32" s="99"/>
      <c r="HJ32" s="99"/>
      <c r="HK32" s="99"/>
      <c r="HL32" s="99"/>
      <c r="HM32" s="99"/>
      <c r="HN32" s="99"/>
      <c r="HO32" s="99"/>
      <c r="HP32" s="99"/>
      <c r="HQ32" s="99"/>
      <c r="HR32" s="99"/>
      <c r="HS32" s="99"/>
      <c r="HT32" s="99"/>
      <c r="HU32" s="99"/>
      <c r="HV32" s="99"/>
      <c r="HW32" s="99"/>
      <c r="HX32" s="99"/>
      <c r="HY32" s="99"/>
      <c r="HZ32" s="99"/>
      <c r="IA32" s="99"/>
      <c r="IB32" s="99"/>
      <c r="IC32" s="99"/>
      <c r="ID32" s="99"/>
      <c r="IE32" s="99"/>
      <c r="IF32" s="99"/>
      <c r="IG32" s="99"/>
      <c r="IH32" s="99"/>
      <c r="II32" s="99"/>
      <c r="IJ32" s="99"/>
      <c r="IK32" s="99"/>
      <c r="IL32" s="99"/>
      <c r="IM32" s="99"/>
      <c r="IN32" s="99"/>
      <c r="IO32" s="99"/>
      <c r="IP32" s="99"/>
      <c r="IQ32" s="99"/>
      <c r="IR32" s="99"/>
      <c r="IS32" s="99"/>
      <c r="IT32" s="99"/>
      <c r="IU32" s="99"/>
    </row>
    <row r="33" spans="1:255" s="100" customFormat="1" ht="12" customHeight="1" x14ac:dyDescent="0.25">
      <c r="A33" s="93"/>
      <c r="B33" s="118" t="s">
        <v>83</v>
      </c>
      <c r="C33" s="119" t="s">
        <v>21</v>
      </c>
      <c r="D33" s="119">
        <v>2</v>
      </c>
      <c r="E33" s="119" t="s">
        <v>84</v>
      </c>
      <c r="F33" s="120">
        <v>25000</v>
      </c>
      <c r="G33" s="121">
        <f t="shared" si="0"/>
        <v>50000</v>
      </c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99"/>
      <c r="CV33" s="99"/>
      <c r="CW33" s="99"/>
      <c r="CX33" s="99"/>
      <c r="CY33" s="99"/>
      <c r="CZ33" s="99"/>
      <c r="DA33" s="99"/>
      <c r="DB33" s="99"/>
      <c r="DC33" s="99"/>
      <c r="DD33" s="99"/>
      <c r="DE33" s="99"/>
      <c r="DF33" s="99"/>
      <c r="DG33" s="99"/>
      <c r="DH33" s="99"/>
      <c r="DI33" s="99"/>
      <c r="DJ33" s="99"/>
      <c r="DK33" s="99"/>
      <c r="DL33" s="99"/>
      <c r="DM33" s="99"/>
      <c r="DN33" s="99"/>
      <c r="DO33" s="99"/>
      <c r="DP33" s="99"/>
      <c r="DQ33" s="99"/>
      <c r="DR33" s="99"/>
      <c r="DS33" s="99"/>
      <c r="DT33" s="99"/>
      <c r="DU33" s="99"/>
      <c r="DV33" s="99"/>
      <c r="DW33" s="99"/>
      <c r="DX33" s="99"/>
      <c r="DY33" s="99"/>
      <c r="DZ33" s="99"/>
      <c r="EA33" s="99"/>
      <c r="EB33" s="99"/>
      <c r="EC33" s="99"/>
      <c r="ED33" s="99"/>
      <c r="EE33" s="99"/>
      <c r="EF33" s="99"/>
      <c r="EG33" s="99"/>
      <c r="EH33" s="99"/>
      <c r="EI33" s="99"/>
      <c r="EJ33" s="99"/>
      <c r="EK33" s="99"/>
      <c r="EL33" s="99"/>
      <c r="EM33" s="99"/>
      <c r="EN33" s="99"/>
      <c r="EO33" s="99"/>
      <c r="EP33" s="99"/>
      <c r="EQ33" s="99"/>
      <c r="ER33" s="99"/>
      <c r="ES33" s="99"/>
      <c r="ET33" s="99"/>
      <c r="EU33" s="99"/>
      <c r="EV33" s="99"/>
      <c r="EW33" s="99"/>
      <c r="EX33" s="99"/>
      <c r="EY33" s="99"/>
      <c r="EZ33" s="99"/>
      <c r="FA33" s="99"/>
      <c r="FB33" s="99"/>
      <c r="FC33" s="99"/>
      <c r="FD33" s="99"/>
      <c r="FE33" s="99"/>
      <c r="FF33" s="99"/>
      <c r="FG33" s="99"/>
      <c r="FH33" s="99"/>
      <c r="FI33" s="99"/>
      <c r="FJ33" s="99"/>
      <c r="FK33" s="99"/>
      <c r="FL33" s="99"/>
      <c r="FM33" s="99"/>
      <c r="FN33" s="99"/>
      <c r="FO33" s="99"/>
      <c r="FP33" s="99"/>
      <c r="FQ33" s="99"/>
      <c r="FR33" s="99"/>
      <c r="FS33" s="99"/>
      <c r="FT33" s="99"/>
      <c r="FU33" s="99"/>
      <c r="FV33" s="99"/>
      <c r="FW33" s="99"/>
      <c r="FX33" s="99"/>
      <c r="FY33" s="99"/>
      <c r="FZ33" s="99"/>
      <c r="GA33" s="99"/>
      <c r="GB33" s="99"/>
      <c r="GC33" s="99"/>
      <c r="GD33" s="99"/>
      <c r="GE33" s="99"/>
      <c r="GF33" s="99"/>
      <c r="GG33" s="99"/>
      <c r="GH33" s="99"/>
      <c r="GI33" s="99"/>
      <c r="GJ33" s="99"/>
      <c r="GK33" s="99"/>
      <c r="GL33" s="99"/>
      <c r="GM33" s="99"/>
      <c r="GN33" s="99"/>
      <c r="GO33" s="99"/>
      <c r="GP33" s="99"/>
      <c r="GQ33" s="99"/>
      <c r="GR33" s="99"/>
      <c r="GS33" s="99"/>
      <c r="GT33" s="99"/>
      <c r="GU33" s="99"/>
      <c r="GV33" s="99"/>
      <c r="GW33" s="99"/>
      <c r="GX33" s="99"/>
      <c r="GY33" s="99"/>
      <c r="GZ33" s="99"/>
      <c r="HA33" s="99"/>
      <c r="HB33" s="99"/>
      <c r="HC33" s="99"/>
      <c r="HD33" s="99"/>
      <c r="HE33" s="99"/>
      <c r="HF33" s="99"/>
      <c r="HG33" s="99"/>
      <c r="HH33" s="99"/>
      <c r="HI33" s="99"/>
      <c r="HJ33" s="99"/>
      <c r="HK33" s="99"/>
      <c r="HL33" s="99"/>
      <c r="HM33" s="99"/>
      <c r="HN33" s="99"/>
      <c r="HO33" s="99"/>
      <c r="HP33" s="99"/>
      <c r="HQ33" s="99"/>
      <c r="HR33" s="99"/>
      <c r="HS33" s="99"/>
      <c r="HT33" s="99"/>
      <c r="HU33" s="99"/>
      <c r="HV33" s="99"/>
      <c r="HW33" s="99"/>
      <c r="HX33" s="99"/>
      <c r="HY33" s="99"/>
      <c r="HZ33" s="99"/>
      <c r="IA33" s="99"/>
      <c r="IB33" s="99"/>
      <c r="IC33" s="99"/>
      <c r="ID33" s="99"/>
      <c r="IE33" s="99"/>
      <c r="IF33" s="99"/>
      <c r="IG33" s="99"/>
      <c r="IH33" s="99"/>
      <c r="II33" s="99"/>
      <c r="IJ33" s="99"/>
      <c r="IK33" s="99"/>
      <c r="IL33" s="99"/>
      <c r="IM33" s="99"/>
      <c r="IN33" s="99"/>
      <c r="IO33" s="99"/>
      <c r="IP33" s="99"/>
      <c r="IQ33" s="99"/>
      <c r="IR33" s="99"/>
      <c r="IS33" s="99"/>
      <c r="IT33" s="99"/>
      <c r="IU33" s="99"/>
    </row>
    <row r="34" spans="1:255" s="100" customFormat="1" ht="12" customHeight="1" x14ac:dyDescent="0.25">
      <c r="A34" s="93"/>
      <c r="B34" s="118" t="s">
        <v>85</v>
      </c>
      <c r="C34" s="119" t="s">
        <v>21</v>
      </c>
      <c r="D34" s="119">
        <v>2</v>
      </c>
      <c r="E34" s="119" t="s">
        <v>86</v>
      </c>
      <c r="F34" s="120">
        <v>25000</v>
      </c>
      <c r="G34" s="121">
        <f t="shared" si="0"/>
        <v>50000</v>
      </c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99"/>
      <c r="CV34" s="99"/>
      <c r="CW34" s="99"/>
      <c r="CX34" s="99"/>
      <c r="CY34" s="99"/>
      <c r="CZ34" s="99"/>
      <c r="DA34" s="99"/>
      <c r="DB34" s="99"/>
      <c r="DC34" s="99"/>
      <c r="DD34" s="99"/>
      <c r="DE34" s="99"/>
      <c r="DF34" s="99"/>
      <c r="DG34" s="99"/>
      <c r="DH34" s="99"/>
      <c r="DI34" s="99"/>
      <c r="DJ34" s="99"/>
      <c r="DK34" s="99"/>
      <c r="DL34" s="99"/>
      <c r="DM34" s="99"/>
      <c r="DN34" s="99"/>
      <c r="DO34" s="99"/>
      <c r="DP34" s="99"/>
      <c r="DQ34" s="99"/>
      <c r="DR34" s="99"/>
      <c r="DS34" s="99"/>
      <c r="DT34" s="99"/>
      <c r="DU34" s="99"/>
      <c r="DV34" s="99"/>
      <c r="DW34" s="99"/>
      <c r="DX34" s="99"/>
      <c r="DY34" s="99"/>
      <c r="DZ34" s="99"/>
      <c r="EA34" s="99"/>
      <c r="EB34" s="99"/>
      <c r="EC34" s="99"/>
      <c r="ED34" s="99"/>
      <c r="EE34" s="99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99"/>
      <c r="EV34" s="99"/>
      <c r="EW34" s="99"/>
      <c r="EX34" s="99"/>
      <c r="EY34" s="99"/>
      <c r="EZ34" s="99"/>
      <c r="FA34" s="99"/>
      <c r="FB34" s="99"/>
      <c r="FC34" s="99"/>
      <c r="FD34" s="99"/>
      <c r="FE34" s="99"/>
      <c r="FF34" s="99"/>
      <c r="FG34" s="99"/>
      <c r="FH34" s="99"/>
      <c r="FI34" s="99"/>
      <c r="FJ34" s="99"/>
      <c r="FK34" s="99"/>
      <c r="FL34" s="99"/>
      <c r="FM34" s="99"/>
      <c r="FN34" s="99"/>
      <c r="FO34" s="99"/>
      <c r="FP34" s="99"/>
      <c r="FQ34" s="99"/>
      <c r="FR34" s="99"/>
      <c r="FS34" s="99"/>
      <c r="FT34" s="99"/>
      <c r="FU34" s="99"/>
      <c r="FV34" s="99"/>
      <c r="FW34" s="99"/>
      <c r="FX34" s="99"/>
      <c r="FY34" s="99"/>
      <c r="FZ34" s="99"/>
      <c r="GA34" s="99"/>
      <c r="GB34" s="99"/>
      <c r="GC34" s="99"/>
      <c r="GD34" s="99"/>
      <c r="GE34" s="99"/>
      <c r="GF34" s="99"/>
      <c r="GG34" s="99"/>
      <c r="GH34" s="99"/>
      <c r="GI34" s="99"/>
      <c r="GJ34" s="99"/>
      <c r="GK34" s="99"/>
      <c r="GL34" s="99"/>
      <c r="GM34" s="99"/>
      <c r="GN34" s="99"/>
      <c r="GO34" s="99"/>
      <c r="GP34" s="99"/>
      <c r="GQ34" s="99"/>
      <c r="GR34" s="99"/>
      <c r="GS34" s="99"/>
      <c r="GT34" s="99"/>
      <c r="GU34" s="99"/>
      <c r="GV34" s="99"/>
      <c r="GW34" s="99"/>
      <c r="GX34" s="99"/>
      <c r="GY34" s="99"/>
      <c r="GZ34" s="99"/>
      <c r="HA34" s="99"/>
      <c r="HB34" s="99"/>
      <c r="HC34" s="99"/>
      <c r="HD34" s="99"/>
      <c r="HE34" s="99"/>
      <c r="HF34" s="99"/>
      <c r="HG34" s="99"/>
      <c r="HH34" s="99"/>
      <c r="HI34" s="99"/>
      <c r="HJ34" s="99"/>
      <c r="HK34" s="99"/>
      <c r="HL34" s="99"/>
      <c r="HM34" s="99"/>
      <c r="HN34" s="99"/>
      <c r="HO34" s="99"/>
      <c r="HP34" s="99"/>
      <c r="HQ34" s="99"/>
      <c r="HR34" s="99"/>
      <c r="HS34" s="99"/>
      <c r="HT34" s="99"/>
      <c r="HU34" s="99"/>
      <c r="HV34" s="99"/>
      <c r="HW34" s="99"/>
      <c r="HX34" s="99"/>
      <c r="HY34" s="99"/>
      <c r="HZ34" s="99"/>
      <c r="IA34" s="99"/>
      <c r="IB34" s="99"/>
      <c r="IC34" s="99"/>
      <c r="ID34" s="99"/>
      <c r="IE34" s="99"/>
      <c r="IF34" s="99"/>
      <c r="IG34" s="99"/>
      <c r="IH34" s="99"/>
      <c r="II34" s="99"/>
      <c r="IJ34" s="99"/>
      <c r="IK34" s="99"/>
      <c r="IL34" s="99"/>
      <c r="IM34" s="99"/>
      <c r="IN34" s="99"/>
      <c r="IO34" s="99"/>
      <c r="IP34" s="99"/>
      <c r="IQ34" s="99"/>
      <c r="IR34" s="99"/>
      <c r="IS34" s="99"/>
      <c r="IT34" s="99"/>
      <c r="IU34" s="99"/>
    </row>
    <row r="35" spans="1:255" ht="11.25" customHeight="1" x14ac:dyDescent="0.25">
      <c r="B35" s="18" t="s">
        <v>22</v>
      </c>
      <c r="C35" s="19"/>
      <c r="D35" s="19"/>
      <c r="E35" s="19"/>
      <c r="F35" s="20"/>
      <c r="G35" s="21">
        <f>SUM(G21:G34)</f>
        <v>1950000</v>
      </c>
    </row>
    <row r="36" spans="1:255" ht="15.75" customHeight="1" x14ac:dyDescent="0.25">
      <c r="A36" s="5"/>
      <c r="B36" s="15"/>
      <c r="C36" s="16"/>
      <c r="D36" s="16"/>
      <c r="E36" s="16"/>
      <c r="F36" s="17"/>
      <c r="G36" s="17"/>
      <c r="K36" s="77"/>
    </row>
    <row r="37" spans="1:255" ht="12" customHeight="1" x14ac:dyDescent="0.25">
      <c r="A37" s="5"/>
      <c r="B37" s="111" t="s">
        <v>23</v>
      </c>
      <c r="C37" s="112"/>
      <c r="D37" s="113"/>
      <c r="E37" s="113"/>
      <c r="F37" s="114"/>
      <c r="G37" s="115"/>
    </row>
    <row r="38" spans="1:255" ht="24" customHeight="1" x14ac:dyDescent="0.25">
      <c r="A38" s="5"/>
      <c r="B38" s="116" t="s">
        <v>15</v>
      </c>
      <c r="C38" s="117" t="s">
        <v>16</v>
      </c>
      <c r="D38" s="117" t="s">
        <v>17</v>
      </c>
      <c r="E38" s="116" t="s">
        <v>18</v>
      </c>
      <c r="F38" s="117" t="s">
        <v>19</v>
      </c>
      <c r="G38" s="116" t="s">
        <v>20</v>
      </c>
    </row>
    <row r="39" spans="1:255" s="100" customFormat="1" ht="12" customHeight="1" x14ac:dyDescent="0.25">
      <c r="A39" s="93"/>
      <c r="B39" s="118"/>
      <c r="C39" s="119"/>
      <c r="D39" s="119"/>
      <c r="E39" s="119"/>
      <c r="F39" s="120"/>
      <c r="G39" s="121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99"/>
      <c r="BV39" s="99"/>
      <c r="BW39" s="99"/>
      <c r="BX39" s="99"/>
      <c r="BY39" s="99"/>
      <c r="BZ39" s="99"/>
      <c r="CA39" s="99"/>
      <c r="CB39" s="99"/>
      <c r="CC39" s="99"/>
      <c r="CD39" s="99"/>
      <c r="CE39" s="99"/>
      <c r="CF39" s="99"/>
      <c r="CG39" s="99"/>
      <c r="CH39" s="99"/>
      <c r="CI39" s="99"/>
      <c r="CJ39" s="99"/>
      <c r="CK39" s="99"/>
      <c r="CL39" s="99"/>
      <c r="CM39" s="99"/>
      <c r="CN39" s="99"/>
      <c r="CO39" s="99"/>
      <c r="CP39" s="99"/>
      <c r="CQ39" s="99"/>
      <c r="CR39" s="99"/>
      <c r="CS39" s="99"/>
      <c r="CT39" s="99"/>
      <c r="CU39" s="99"/>
      <c r="CV39" s="99"/>
      <c r="CW39" s="99"/>
      <c r="CX39" s="99"/>
      <c r="CY39" s="99"/>
      <c r="CZ39" s="99"/>
      <c r="DA39" s="99"/>
      <c r="DB39" s="99"/>
      <c r="DC39" s="99"/>
      <c r="DD39" s="99"/>
      <c r="DE39" s="99"/>
      <c r="DF39" s="99"/>
      <c r="DG39" s="99"/>
      <c r="DH39" s="99"/>
      <c r="DI39" s="99"/>
      <c r="DJ39" s="99"/>
      <c r="DK39" s="99"/>
      <c r="DL39" s="99"/>
      <c r="DM39" s="99"/>
      <c r="DN39" s="99"/>
      <c r="DO39" s="99"/>
      <c r="DP39" s="99"/>
      <c r="DQ39" s="99"/>
      <c r="DR39" s="99"/>
      <c r="DS39" s="99"/>
      <c r="DT39" s="99"/>
      <c r="DU39" s="99"/>
      <c r="DV39" s="99"/>
      <c r="DW39" s="99"/>
      <c r="DX39" s="99"/>
      <c r="DY39" s="99"/>
      <c r="DZ39" s="99"/>
      <c r="EA39" s="99"/>
      <c r="EB39" s="99"/>
      <c r="EC39" s="99"/>
      <c r="ED39" s="99"/>
      <c r="EE39" s="99"/>
      <c r="EF39" s="99"/>
      <c r="EG39" s="99"/>
      <c r="EH39" s="99"/>
      <c r="EI39" s="99"/>
      <c r="EJ39" s="99"/>
      <c r="EK39" s="99"/>
      <c r="EL39" s="99"/>
      <c r="EM39" s="99"/>
      <c r="EN39" s="99"/>
      <c r="EO39" s="99"/>
      <c r="EP39" s="99"/>
      <c r="EQ39" s="99"/>
      <c r="ER39" s="99"/>
      <c r="ES39" s="99"/>
      <c r="ET39" s="99"/>
      <c r="EU39" s="99"/>
      <c r="EV39" s="99"/>
      <c r="EW39" s="99"/>
      <c r="EX39" s="99"/>
      <c r="EY39" s="99"/>
      <c r="EZ39" s="99"/>
      <c r="FA39" s="99"/>
      <c r="FB39" s="99"/>
      <c r="FC39" s="99"/>
      <c r="FD39" s="99"/>
      <c r="FE39" s="99"/>
      <c r="FF39" s="99"/>
      <c r="FG39" s="99"/>
      <c r="FH39" s="99"/>
      <c r="FI39" s="99"/>
      <c r="FJ39" s="99"/>
      <c r="FK39" s="99"/>
      <c r="FL39" s="99"/>
      <c r="FM39" s="99"/>
      <c r="FN39" s="99"/>
      <c r="FO39" s="99"/>
      <c r="FP39" s="99"/>
      <c r="FQ39" s="99"/>
      <c r="FR39" s="99"/>
      <c r="FS39" s="99"/>
      <c r="FT39" s="99"/>
      <c r="FU39" s="99"/>
      <c r="FV39" s="99"/>
      <c r="FW39" s="99"/>
      <c r="FX39" s="99"/>
      <c r="FY39" s="99"/>
      <c r="FZ39" s="99"/>
      <c r="GA39" s="99"/>
      <c r="GB39" s="99"/>
      <c r="GC39" s="99"/>
      <c r="GD39" s="99"/>
      <c r="GE39" s="99"/>
      <c r="GF39" s="99"/>
      <c r="GG39" s="99"/>
      <c r="GH39" s="99"/>
      <c r="GI39" s="99"/>
      <c r="GJ39" s="99"/>
      <c r="GK39" s="99"/>
      <c r="GL39" s="99"/>
      <c r="GM39" s="99"/>
      <c r="GN39" s="99"/>
      <c r="GO39" s="99"/>
      <c r="GP39" s="99"/>
      <c r="GQ39" s="99"/>
      <c r="GR39" s="99"/>
      <c r="GS39" s="99"/>
      <c r="GT39" s="99"/>
      <c r="GU39" s="99"/>
      <c r="GV39" s="99"/>
      <c r="GW39" s="99"/>
      <c r="GX39" s="99"/>
      <c r="GY39" s="99"/>
      <c r="GZ39" s="99"/>
      <c r="HA39" s="99"/>
      <c r="HB39" s="99"/>
      <c r="HC39" s="99"/>
      <c r="HD39" s="99"/>
      <c r="HE39" s="99"/>
      <c r="HF39" s="99"/>
      <c r="HG39" s="99"/>
      <c r="HH39" s="99"/>
      <c r="HI39" s="99"/>
      <c r="HJ39" s="99"/>
      <c r="HK39" s="99"/>
      <c r="HL39" s="99"/>
      <c r="HM39" s="99"/>
      <c r="HN39" s="99"/>
      <c r="HO39" s="99"/>
      <c r="HP39" s="99"/>
      <c r="HQ39" s="99"/>
      <c r="HR39" s="99"/>
      <c r="HS39" s="99"/>
      <c r="HT39" s="99"/>
      <c r="HU39" s="99"/>
      <c r="HV39" s="99"/>
      <c r="HW39" s="99"/>
      <c r="HX39" s="99"/>
      <c r="HY39" s="99"/>
      <c r="HZ39" s="99"/>
      <c r="IA39" s="99"/>
      <c r="IB39" s="99"/>
      <c r="IC39" s="99"/>
      <c r="ID39" s="99"/>
      <c r="IE39" s="99"/>
      <c r="IF39" s="99"/>
      <c r="IG39" s="99"/>
      <c r="IH39" s="99"/>
      <c r="II39" s="99"/>
      <c r="IJ39" s="99"/>
      <c r="IK39" s="99"/>
      <c r="IL39" s="99"/>
      <c r="IM39" s="99"/>
      <c r="IN39" s="99"/>
      <c r="IO39" s="99"/>
      <c r="IP39" s="99"/>
      <c r="IQ39" s="99"/>
      <c r="IR39" s="99"/>
      <c r="IS39" s="99"/>
      <c r="IT39" s="99"/>
      <c r="IU39" s="99"/>
    </row>
    <row r="40" spans="1:255" ht="11.25" customHeight="1" x14ac:dyDescent="0.25">
      <c r="B40" s="18" t="s">
        <v>24</v>
      </c>
      <c r="C40" s="19"/>
      <c r="D40" s="19"/>
      <c r="E40" s="19"/>
      <c r="F40" s="20"/>
      <c r="G40" s="21">
        <f>SUM(G39)</f>
        <v>0</v>
      </c>
    </row>
    <row r="41" spans="1:255" ht="15.75" customHeight="1" x14ac:dyDescent="0.25">
      <c r="A41" s="5"/>
      <c r="B41" s="15"/>
      <c r="C41" s="16"/>
      <c r="D41" s="16"/>
      <c r="E41" s="16"/>
      <c r="F41" s="17"/>
      <c r="G41" s="17"/>
      <c r="K41" s="77"/>
    </row>
    <row r="42" spans="1:255" ht="12" customHeight="1" x14ac:dyDescent="0.25">
      <c r="A42" s="5"/>
      <c r="B42" s="111" t="s">
        <v>25</v>
      </c>
      <c r="C42" s="112"/>
      <c r="D42" s="113"/>
      <c r="E42" s="113"/>
      <c r="F42" s="114"/>
      <c r="G42" s="115"/>
    </row>
    <row r="43" spans="1:255" ht="24" customHeight="1" x14ac:dyDescent="0.25">
      <c r="A43" s="5"/>
      <c r="B43" s="116" t="s">
        <v>15</v>
      </c>
      <c r="C43" s="117" t="s">
        <v>16</v>
      </c>
      <c r="D43" s="117" t="s">
        <v>17</v>
      </c>
      <c r="E43" s="116" t="s">
        <v>18</v>
      </c>
      <c r="F43" s="117" t="s">
        <v>19</v>
      </c>
      <c r="G43" s="116" t="s">
        <v>20</v>
      </c>
    </row>
    <row r="44" spans="1:255" s="100" customFormat="1" ht="12" customHeight="1" x14ac:dyDescent="0.25">
      <c r="A44" s="93"/>
      <c r="B44" s="118"/>
      <c r="C44" s="119"/>
      <c r="D44" s="119"/>
      <c r="E44" s="119"/>
      <c r="F44" s="120"/>
      <c r="G44" s="121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9"/>
      <c r="BS44" s="99"/>
      <c r="BT44" s="99"/>
      <c r="BU44" s="99"/>
      <c r="BV44" s="99"/>
      <c r="BW44" s="99"/>
      <c r="BX44" s="99"/>
      <c r="BY44" s="99"/>
      <c r="BZ44" s="99"/>
      <c r="CA44" s="99"/>
      <c r="CB44" s="99"/>
      <c r="CC44" s="99"/>
      <c r="CD44" s="99"/>
      <c r="CE44" s="99"/>
      <c r="CF44" s="99"/>
      <c r="CG44" s="99"/>
      <c r="CH44" s="99"/>
      <c r="CI44" s="99"/>
      <c r="CJ44" s="99"/>
      <c r="CK44" s="99"/>
      <c r="CL44" s="99"/>
      <c r="CM44" s="99"/>
      <c r="CN44" s="99"/>
      <c r="CO44" s="99"/>
      <c r="CP44" s="99"/>
      <c r="CQ44" s="99"/>
      <c r="CR44" s="99"/>
      <c r="CS44" s="99"/>
      <c r="CT44" s="99"/>
      <c r="CU44" s="99"/>
      <c r="CV44" s="99"/>
      <c r="CW44" s="99"/>
      <c r="CX44" s="99"/>
      <c r="CY44" s="99"/>
      <c r="CZ44" s="99"/>
      <c r="DA44" s="99"/>
      <c r="DB44" s="99"/>
      <c r="DC44" s="99"/>
      <c r="DD44" s="99"/>
      <c r="DE44" s="99"/>
      <c r="DF44" s="99"/>
      <c r="DG44" s="99"/>
      <c r="DH44" s="99"/>
      <c r="DI44" s="99"/>
      <c r="DJ44" s="99"/>
      <c r="DK44" s="99"/>
      <c r="DL44" s="99"/>
      <c r="DM44" s="99"/>
      <c r="DN44" s="99"/>
      <c r="DO44" s="99"/>
      <c r="DP44" s="99"/>
      <c r="DQ44" s="99"/>
      <c r="DR44" s="99"/>
      <c r="DS44" s="99"/>
      <c r="DT44" s="99"/>
      <c r="DU44" s="99"/>
      <c r="DV44" s="99"/>
      <c r="DW44" s="99"/>
      <c r="DX44" s="99"/>
      <c r="DY44" s="99"/>
      <c r="DZ44" s="99"/>
      <c r="EA44" s="99"/>
      <c r="EB44" s="99"/>
      <c r="EC44" s="99"/>
      <c r="ED44" s="99"/>
      <c r="EE44" s="99"/>
      <c r="EF44" s="99"/>
      <c r="EG44" s="99"/>
      <c r="EH44" s="99"/>
      <c r="EI44" s="99"/>
      <c r="EJ44" s="99"/>
      <c r="EK44" s="99"/>
      <c r="EL44" s="99"/>
      <c r="EM44" s="99"/>
      <c r="EN44" s="99"/>
      <c r="EO44" s="99"/>
      <c r="EP44" s="99"/>
      <c r="EQ44" s="99"/>
      <c r="ER44" s="99"/>
      <c r="ES44" s="99"/>
      <c r="ET44" s="99"/>
      <c r="EU44" s="99"/>
      <c r="EV44" s="99"/>
      <c r="EW44" s="99"/>
      <c r="EX44" s="99"/>
      <c r="EY44" s="99"/>
      <c r="EZ44" s="99"/>
      <c r="FA44" s="99"/>
      <c r="FB44" s="99"/>
      <c r="FC44" s="99"/>
      <c r="FD44" s="99"/>
      <c r="FE44" s="99"/>
      <c r="FF44" s="99"/>
      <c r="FG44" s="99"/>
      <c r="FH44" s="99"/>
      <c r="FI44" s="99"/>
      <c r="FJ44" s="99"/>
      <c r="FK44" s="99"/>
      <c r="FL44" s="99"/>
      <c r="FM44" s="99"/>
      <c r="FN44" s="99"/>
      <c r="FO44" s="99"/>
      <c r="FP44" s="99"/>
      <c r="FQ44" s="99"/>
      <c r="FR44" s="99"/>
      <c r="FS44" s="99"/>
      <c r="FT44" s="99"/>
      <c r="FU44" s="99"/>
      <c r="FV44" s="99"/>
      <c r="FW44" s="99"/>
      <c r="FX44" s="99"/>
      <c r="FY44" s="99"/>
      <c r="FZ44" s="99"/>
      <c r="GA44" s="99"/>
      <c r="GB44" s="99"/>
      <c r="GC44" s="99"/>
      <c r="GD44" s="99"/>
      <c r="GE44" s="99"/>
      <c r="GF44" s="99"/>
      <c r="GG44" s="99"/>
      <c r="GH44" s="99"/>
      <c r="GI44" s="99"/>
      <c r="GJ44" s="99"/>
      <c r="GK44" s="99"/>
      <c r="GL44" s="99"/>
      <c r="GM44" s="99"/>
      <c r="GN44" s="99"/>
      <c r="GO44" s="99"/>
      <c r="GP44" s="99"/>
      <c r="GQ44" s="99"/>
      <c r="GR44" s="99"/>
      <c r="GS44" s="99"/>
      <c r="GT44" s="99"/>
      <c r="GU44" s="99"/>
      <c r="GV44" s="99"/>
      <c r="GW44" s="99"/>
      <c r="GX44" s="99"/>
      <c r="GY44" s="99"/>
      <c r="GZ44" s="99"/>
      <c r="HA44" s="99"/>
      <c r="HB44" s="99"/>
      <c r="HC44" s="99"/>
      <c r="HD44" s="99"/>
      <c r="HE44" s="99"/>
      <c r="HF44" s="99"/>
      <c r="HG44" s="99"/>
      <c r="HH44" s="99"/>
      <c r="HI44" s="99"/>
      <c r="HJ44" s="99"/>
      <c r="HK44" s="99"/>
      <c r="HL44" s="99"/>
      <c r="HM44" s="99"/>
      <c r="HN44" s="99"/>
      <c r="HO44" s="99"/>
      <c r="HP44" s="99"/>
      <c r="HQ44" s="99"/>
      <c r="HR44" s="99"/>
      <c r="HS44" s="99"/>
      <c r="HT44" s="99"/>
      <c r="HU44" s="99"/>
      <c r="HV44" s="99"/>
      <c r="HW44" s="99"/>
      <c r="HX44" s="99"/>
      <c r="HY44" s="99"/>
      <c r="HZ44" s="99"/>
      <c r="IA44" s="99"/>
      <c r="IB44" s="99"/>
      <c r="IC44" s="99"/>
      <c r="ID44" s="99"/>
      <c r="IE44" s="99"/>
      <c r="IF44" s="99"/>
      <c r="IG44" s="99"/>
      <c r="IH44" s="99"/>
      <c r="II44" s="99"/>
      <c r="IJ44" s="99"/>
      <c r="IK44" s="99"/>
      <c r="IL44" s="99"/>
      <c r="IM44" s="99"/>
      <c r="IN44" s="99"/>
      <c r="IO44" s="99"/>
      <c r="IP44" s="99"/>
      <c r="IQ44" s="99"/>
      <c r="IR44" s="99"/>
      <c r="IS44" s="99"/>
      <c r="IT44" s="99"/>
      <c r="IU44" s="99"/>
    </row>
    <row r="45" spans="1:255" ht="12" customHeight="1" x14ac:dyDescent="0.25">
      <c r="A45" s="35"/>
      <c r="B45" s="122" t="s">
        <v>27</v>
      </c>
      <c r="C45" s="123"/>
      <c r="D45" s="123"/>
      <c r="E45" s="123"/>
      <c r="F45" s="124"/>
      <c r="G45" s="125">
        <f>SUM(G44:G44)</f>
        <v>0</v>
      </c>
    </row>
    <row r="46" spans="1:255" ht="12" customHeight="1" x14ac:dyDescent="0.25">
      <c r="A46" s="35"/>
      <c r="B46" s="15"/>
      <c r="C46" s="16"/>
      <c r="D46" s="16"/>
      <c r="E46" s="16"/>
      <c r="F46" s="17"/>
      <c r="G46" s="17"/>
    </row>
    <row r="47" spans="1:255" ht="12" customHeight="1" x14ac:dyDescent="0.25">
      <c r="A47" s="5"/>
      <c r="B47" s="111" t="s">
        <v>28</v>
      </c>
      <c r="C47" s="112"/>
      <c r="D47" s="113"/>
      <c r="E47" s="113"/>
      <c r="F47" s="114"/>
      <c r="G47" s="115"/>
    </row>
    <row r="48" spans="1:255" ht="24" customHeight="1" x14ac:dyDescent="0.25">
      <c r="A48" s="5"/>
      <c r="B48" s="116" t="s">
        <v>29</v>
      </c>
      <c r="C48" s="117" t="s">
        <v>30</v>
      </c>
      <c r="D48" s="117" t="s">
        <v>31</v>
      </c>
      <c r="E48" s="116" t="s">
        <v>18</v>
      </c>
      <c r="F48" s="117" t="s">
        <v>19</v>
      </c>
      <c r="G48" s="116" t="s">
        <v>20</v>
      </c>
    </row>
    <row r="49" spans="1:255" s="100" customFormat="1" ht="12" customHeight="1" x14ac:dyDescent="0.25">
      <c r="A49" s="93"/>
      <c r="B49" s="118" t="s">
        <v>87</v>
      </c>
      <c r="C49" s="119" t="s">
        <v>88</v>
      </c>
      <c r="D49" s="119">
        <v>400</v>
      </c>
      <c r="E49" s="119" t="s">
        <v>89</v>
      </c>
      <c r="F49" s="120">
        <v>125</v>
      </c>
      <c r="G49" s="121">
        <f t="shared" ref="G49:G55" si="1">D49*F49</f>
        <v>50000</v>
      </c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99"/>
      <c r="BV49" s="99"/>
      <c r="BW49" s="99"/>
      <c r="BX49" s="99"/>
      <c r="BY49" s="99"/>
      <c r="BZ49" s="99"/>
      <c r="CA49" s="99"/>
      <c r="CB49" s="99"/>
      <c r="CC49" s="99"/>
      <c r="CD49" s="99"/>
      <c r="CE49" s="99"/>
      <c r="CF49" s="99"/>
      <c r="CG49" s="99"/>
      <c r="CH49" s="99"/>
      <c r="CI49" s="99"/>
      <c r="CJ49" s="99"/>
      <c r="CK49" s="99"/>
      <c r="CL49" s="99"/>
      <c r="CM49" s="99"/>
      <c r="CN49" s="99"/>
      <c r="CO49" s="99"/>
      <c r="CP49" s="99"/>
      <c r="CQ49" s="99"/>
      <c r="CR49" s="99"/>
      <c r="CS49" s="99"/>
      <c r="CT49" s="99"/>
      <c r="CU49" s="99"/>
      <c r="CV49" s="99"/>
      <c r="CW49" s="99"/>
      <c r="CX49" s="99"/>
      <c r="CY49" s="99"/>
      <c r="CZ49" s="99"/>
      <c r="DA49" s="99"/>
      <c r="DB49" s="99"/>
      <c r="DC49" s="99"/>
      <c r="DD49" s="99"/>
      <c r="DE49" s="99"/>
      <c r="DF49" s="99"/>
      <c r="DG49" s="99"/>
      <c r="DH49" s="99"/>
      <c r="DI49" s="99"/>
      <c r="DJ49" s="99"/>
      <c r="DK49" s="99"/>
      <c r="DL49" s="99"/>
      <c r="DM49" s="99"/>
      <c r="DN49" s="99"/>
      <c r="DO49" s="99"/>
      <c r="DP49" s="99"/>
      <c r="DQ49" s="99"/>
      <c r="DR49" s="99"/>
      <c r="DS49" s="99"/>
      <c r="DT49" s="99"/>
      <c r="DU49" s="99"/>
      <c r="DV49" s="99"/>
      <c r="DW49" s="99"/>
      <c r="DX49" s="99"/>
      <c r="DY49" s="99"/>
      <c r="DZ49" s="99"/>
      <c r="EA49" s="99"/>
      <c r="EB49" s="99"/>
      <c r="EC49" s="99"/>
      <c r="ED49" s="99"/>
      <c r="EE49" s="99"/>
      <c r="EF49" s="99"/>
      <c r="EG49" s="99"/>
      <c r="EH49" s="99"/>
      <c r="EI49" s="99"/>
      <c r="EJ49" s="99"/>
      <c r="EK49" s="99"/>
      <c r="EL49" s="99"/>
      <c r="EM49" s="99"/>
      <c r="EN49" s="99"/>
      <c r="EO49" s="99"/>
      <c r="EP49" s="99"/>
      <c r="EQ49" s="99"/>
      <c r="ER49" s="99"/>
      <c r="ES49" s="99"/>
      <c r="ET49" s="99"/>
      <c r="EU49" s="99"/>
      <c r="EV49" s="99"/>
      <c r="EW49" s="99"/>
      <c r="EX49" s="99"/>
      <c r="EY49" s="99"/>
      <c r="EZ49" s="99"/>
      <c r="FA49" s="99"/>
      <c r="FB49" s="99"/>
      <c r="FC49" s="99"/>
      <c r="FD49" s="99"/>
      <c r="FE49" s="99"/>
      <c r="FF49" s="99"/>
      <c r="FG49" s="99"/>
      <c r="FH49" s="99"/>
      <c r="FI49" s="99"/>
      <c r="FJ49" s="99"/>
      <c r="FK49" s="99"/>
      <c r="FL49" s="99"/>
      <c r="FM49" s="99"/>
      <c r="FN49" s="99"/>
      <c r="FO49" s="99"/>
      <c r="FP49" s="99"/>
      <c r="FQ49" s="99"/>
      <c r="FR49" s="99"/>
      <c r="FS49" s="99"/>
      <c r="FT49" s="99"/>
      <c r="FU49" s="99"/>
      <c r="FV49" s="99"/>
      <c r="FW49" s="99"/>
      <c r="FX49" s="99"/>
      <c r="FY49" s="99"/>
      <c r="FZ49" s="99"/>
      <c r="GA49" s="99"/>
      <c r="GB49" s="99"/>
      <c r="GC49" s="99"/>
      <c r="GD49" s="99"/>
      <c r="GE49" s="99"/>
      <c r="GF49" s="99"/>
      <c r="GG49" s="99"/>
      <c r="GH49" s="99"/>
      <c r="GI49" s="99"/>
      <c r="GJ49" s="99"/>
      <c r="GK49" s="99"/>
      <c r="GL49" s="99"/>
      <c r="GM49" s="99"/>
      <c r="GN49" s="99"/>
      <c r="GO49" s="99"/>
      <c r="GP49" s="99"/>
      <c r="GQ49" s="99"/>
      <c r="GR49" s="99"/>
      <c r="GS49" s="99"/>
      <c r="GT49" s="99"/>
      <c r="GU49" s="99"/>
      <c r="GV49" s="99"/>
      <c r="GW49" s="99"/>
      <c r="GX49" s="99"/>
      <c r="GY49" s="99"/>
      <c r="GZ49" s="99"/>
      <c r="HA49" s="99"/>
      <c r="HB49" s="99"/>
      <c r="HC49" s="99"/>
      <c r="HD49" s="99"/>
      <c r="HE49" s="99"/>
      <c r="HF49" s="99"/>
      <c r="HG49" s="99"/>
      <c r="HH49" s="99"/>
      <c r="HI49" s="99"/>
      <c r="HJ49" s="99"/>
      <c r="HK49" s="99"/>
      <c r="HL49" s="99"/>
      <c r="HM49" s="99"/>
      <c r="HN49" s="99"/>
      <c r="HO49" s="99"/>
      <c r="HP49" s="99"/>
      <c r="HQ49" s="99"/>
      <c r="HR49" s="99"/>
      <c r="HS49" s="99"/>
      <c r="HT49" s="99"/>
      <c r="HU49" s="99"/>
      <c r="HV49" s="99"/>
      <c r="HW49" s="99"/>
      <c r="HX49" s="99"/>
      <c r="HY49" s="99"/>
      <c r="HZ49" s="99"/>
      <c r="IA49" s="99"/>
      <c r="IB49" s="99"/>
      <c r="IC49" s="99"/>
      <c r="ID49" s="99"/>
      <c r="IE49" s="99"/>
      <c r="IF49" s="99"/>
      <c r="IG49" s="99"/>
      <c r="IH49" s="99"/>
      <c r="II49" s="99"/>
      <c r="IJ49" s="99"/>
      <c r="IK49" s="99"/>
      <c r="IL49" s="99"/>
      <c r="IM49" s="99"/>
      <c r="IN49" s="99"/>
      <c r="IO49" s="99"/>
      <c r="IP49" s="99"/>
      <c r="IQ49" s="99"/>
      <c r="IR49" s="99"/>
      <c r="IS49" s="99"/>
      <c r="IT49" s="99"/>
      <c r="IU49" s="99"/>
    </row>
    <row r="50" spans="1:255" s="100" customFormat="1" ht="12" customHeight="1" x14ac:dyDescent="0.25">
      <c r="A50" s="93"/>
      <c r="B50" s="118" t="s">
        <v>90</v>
      </c>
      <c r="C50" s="119" t="s">
        <v>88</v>
      </c>
      <c r="D50" s="119">
        <v>40</v>
      </c>
      <c r="E50" s="119" t="s">
        <v>89</v>
      </c>
      <c r="F50" s="120">
        <v>360</v>
      </c>
      <c r="G50" s="121">
        <f t="shared" si="1"/>
        <v>14400</v>
      </c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99"/>
      <c r="BR50" s="99"/>
      <c r="BS50" s="99"/>
      <c r="BT50" s="99"/>
      <c r="BU50" s="99"/>
      <c r="BV50" s="99"/>
      <c r="BW50" s="99"/>
      <c r="BX50" s="99"/>
      <c r="BY50" s="99"/>
      <c r="BZ50" s="99"/>
      <c r="CA50" s="99"/>
      <c r="CB50" s="99"/>
      <c r="CC50" s="99"/>
      <c r="CD50" s="99"/>
      <c r="CE50" s="99"/>
      <c r="CF50" s="99"/>
      <c r="CG50" s="99"/>
      <c r="CH50" s="99"/>
      <c r="CI50" s="99"/>
      <c r="CJ50" s="99"/>
      <c r="CK50" s="99"/>
      <c r="CL50" s="99"/>
      <c r="CM50" s="99"/>
      <c r="CN50" s="99"/>
      <c r="CO50" s="99"/>
      <c r="CP50" s="99"/>
      <c r="CQ50" s="99"/>
      <c r="CR50" s="99"/>
      <c r="CS50" s="99"/>
      <c r="CT50" s="99"/>
      <c r="CU50" s="99"/>
      <c r="CV50" s="99"/>
      <c r="CW50" s="99"/>
      <c r="CX50" s="99"/>
      <c r="CY50" s="99"/>
      <c r="CZ50" s="99"/>
      <c r="DA50" s="99"/>
      <c r="DB50" s="99"/>
      <c r="DC50" s="99"/>
      <c r="DD50" s="99"/>
      <c r="DE50" s="99"/>
      <c r="DF50" s="99"/>
      <c r="DG50" s="99"/>
      <c r="DH50" s="99"/>
      <c r="DI50" s="99"/>
      <c r="DJ50" s="99"/>
      <c r="DK50" s="99"/>
      <c r="DL50" s="99"/>
      <c r="DM50" s="99"/>
      <c r="DN50" s="99"/>
      <c r="DO50" s="99"/>
      <c r="DP50" s="99"/>
      <c r="DQ50" s="99"/>
      <c r="DR50" s="99"/>
      <c r="DS50" s="99"/>
      <c r="DT50" s="99"/>
      <c r="DU50" s="99"/>
      <c r="DV50" s="99"/>
      <c r="DW50" s="99"/>
      <c r="DX50" s="99"/>
      <c r="DY50" s="99"/>
      <c r="DZ50" s="99"/>
      <c r="EA50" s="99"/>
      <c r="EB50" s="99"/>
      <c r="EC50" s="99"/>
      <c r="ED50" s="99"/>
      <c r="EE50" s="99"/>
      <c r="EF50" s="99"/>
      <c r="EG50" s="99"/>
      <c r="EH50" s="99"/>
      <c r="EI50" s="99"/>
      <c r="EJ50" s="99"/>
      <c r="EK50" s="99"/>
      <c r="EL50" s="99"/>
      <c r="EM50" s="99"/>
      <c r="EN50" s="99"/>
      <c r="EO50" s="99"/>
      <c r="EP50" s="99"/>
      <c r="EQ50" s="99"/>
      <c r="ER50" s="99"/>
      <c r="ES50" s="99"/>
      <c r="ET50" s="99"/>
      <c r="EU50" s="99"/>
      <c r="EV50" s="99"/>
      <c r="EW50" s="99"/>
      <c r="EX50" s="99"/>
      <c r="EY50" s="99"/>
      <c r="EZ50" s="99"/>
      <c r="FA50" s="99"/>
      <c r="FB50" s="99"/>
      <c r="FC50" s="99"/>
      <c r="FD50" s="99"/>
      <c r="FE50" s="99"/>
      <c r="FF50" s="99"/>
      <c r="FG50" s="99"/>
      <c r="FH50" s="99"/>
      <c r="FI50" s="99"/>
      <c r="FJ50" s="99"/>
      <c r="FK50" s="99"/>
      <c r="FL50" s="99"/>
      <c r="FM50" s="99"/>
      <c r="FN50" s="99"/>
      <c r="FO50" s="99"/>
      <c r="FP50" s="99"/>
      <c r="FQ50" s="99"/>
      <c r="FR50" s="99"/>
      <c r="FS50" s="99"/>
      <c r="FT50" s="99"/>
      <c r="FU50" s="99"/>
      <c r="FV50" s="99"/>
      <c r="FW50" s="99"/>
      <c r="FX50" s="99"/>
      <c r="FY50" s="99"/>
      <c r="FZ50" s="99"/>
      <c r="GA50" s="99"/>
      <c r="GB50" s="99"/>
      <c r="GC50" s="99"/>
      <c r="GD50" s="99"/>
      <c r="GE50" s="99"/>
      <c r="GF50" s="99"/>
      <c r="GG50" s="99"/>
      <c r="GH50" s="99"/>
      <c r="GI50" s="99"/>
      <c r="GJ50" s="99"/>
      <c r="GK50" s="99"/>
      <c r="GL50" s="99"/>
      <c r="GM50" s="99"/>
      <c r="GN50" s="99"/>
      <c r="GO50" s="99"/>
      <c r="GP50" s="99"/>
      <c r="GQ50" s="99"/>
      <c r="GR50" s="99"/>
      <c r="GS50" s="99"/>
      <c r="GT50" s="99"/>
      <c r="GU50" s="99"/>
      <c r="GV50" s="99"/>
      <c r="GW50" s="99"/>
      <c r="GX50" s="99"/>
      <c r="GY50" s="99"/>
      <c r="GZ50" s="99"/>
      <c r="HA50" s="99"/>
      <c r="HB50" s="99"/>
      <c r="HC50" s="99"/>
      <c r="HD50" s="99"/>
      <c r="HE50" s="99"/>
      <c r="HF50" s="99"/>
      <c r="HG50" s="99"/>
      <c r="HH50" s="99"/>
      <c r="HI50" s="99"/>
      <c r="HJ50" s="99"/>
      <c r="HK50" s="99"/>
      <c r="HL50" s="99"/>
      <c r="HM50" s="99"/>
      <c r="HN50" s="99"/>
      <c r="HO50" s="99"/>
      <c r="HP50" s="99"/>
      <c r="HQ50" s="99"/>
      <c r="HR50" s="99"/>
      <c r="HS50" s="99"/>
      <c r="HT50" s="99"/>
      <c r="HU50" s="99"/>
      <c r="HV50" s="99"/>
      <c r="HW50" s="99"/>
      <c r="HX50" s="99"/>
      <c r="HY50" s="99"/>
      <c r="HZ50" s="99"/>
      <c r="IA50" s="99"/>
      <c r="IB50" s="99"/>
      <c r="IC50" s="99"/>
      <c r="ID50" s="99"/>
      <c r="IE50" s="99"/>
      <c r="IF50" s="99"/>
      <c r="IG50" s="99"/>
      <c r="IH50" s="99"/>
      <c r="II50" s="99"/>
      <c r="IJ50" s="99"/>
      <c r="IK50" s="99"/>
      <c r="IL50" s="99"/>
      <c r="IM50" s="99"/>
      <c r="IN50" s="99"/>
      <c r="IO50" s="99"/>
      <c r="IP50" s="99"/>
      <c r="IQ50" s="99"/>
      <c r="IR50" s="99"/>
      <c r="IS50" s="99"/>
      <c r="IT50" s="99"/>
      <c r="IU50" s="99"/>
    </row>
    <row r="51" spans="1:255" s="100" customFormat="1" ht="12" customHeight="1" x14ac:dyDescent="0.25">
      <c r="A51" s="93"/>
      <c r="B51" s="118" t="s">
        <v>91</v>
      </c>
      <c r="C51" s="119" t="s">
        <v>32</v>
      </c>
      <c r="D51" s="119">
        <v>20000</v>
      </c>
      <c r="E51" s="119" t="s">
        <v>92</v>
      </c>
      <c r="F51" s="120">
        <v>20</v>
      </c>
      <c r="G51" s="121">
        <f t="shared" si="1"/>
        <v>400000</v>
      </c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/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/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99"/>
      <c r="DM51" s="99"/>
      <c r="DN51" s="99"/>
      <c r="DO51" s="99"/>
      <c r="DP51" s="99"/>
      <c r="DQ51" s="99"/>
      <c r="DR51" s="99"/>
      <c r="DS51" s="99"/>
      <c r="DT51" s="99"/>
      <c r="DU51" s="99"/>
      <c r="DV51" s="99"/>
      <c r="DW51" s="99"/>
      <c r="DX51" s="99"/>
      <c r="DY51" s="99"/>
      <c r="DZ51" s="99"/>
      <c r="EA51" s="99"/>
      <c r="EB51" s="99"/>
      <c r="EC51" s="99"/>
      <c r="ED51" s="99"/>
      <c r="EE51" s="99"/>
      <c r="EF51" s="99"/>
      <c r="EG51" s="99"/>
      <c r="EH51" s="99"/>
      <c r="EI51" s="99"/>
      <c r="EJ51" s="99"/>
      <c r="EK51" s="99"/>
      <c r="EL51" s="99"/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/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/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/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/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99"/>
      <c r="ID51" s="99"/>
      <c r="IE51" s="99"/>
      <c r="IF51" s="99"/>
      <c r="IG51" s="99"/>
      <c r="IH51" s="99"/>
      <c r="II51" s="99"/>
      <c r="IJ51" s="99"/>
      <c r="IK51" s="99"/>
      <c r="IL51" s="99"/>
      <c r="IM51" s="99"/>
      <c r="IN51" s="99"/>
      <c r="IO51" s="99"/>
      <c r="IP51" s="99"/>
      <c r="IQ51" s="99"/>
      <c r="IR51" s="99"/>
      <c r="IS51" s="99"/>
      <c r="IT51" s="99"/>
      <c r="IU51" s="99"/>
    </row>
    <row r="52" spans="1:255" s="100" customFormat="1" ht="12" customHeight="1" x14ac:dyDescent="0.25">
      <c r="A52" s="93"/>
      <c r="B52" s="118" t="s">
        <v>93</v>
      </c>
      <c r="C52" s="119" t="s">
        <v>32</v>
      </c>
      <c r="D52" s="119">
        <v>3600</v>
      </c>
      <c r="E52" s="119" t="s">
        <v>92</v>
      </c>
      <c r="F52" s="120">
        <v>140</v>
      </c>
      <c r="G52" s="121">
        <f t="shared" si="1"/>
        <v>504000</v>
      </c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99"/>
      <c r="BQ52" s="99"/>
      <c r="BR52" s="99"/>
      <c r="BS52" s="99"/>
      <c r="BT52" s="99"/>
      <c r="BU52" s="99"/>
      <c r="BV52" s="99"/>
      <c r="BW52" s="99"/>
      <c r="BX52" s="99"/>
      <c r="BY52" s="99"/>
      <c r="BZ52" s="99"/>
      <c r="CA52" s="99"/>
      <c r="CB52" s="99"/>
      <c r="CC52" s="99"/>
      <c r="CD52" s="99"/>
      <c r="CE52" s="99"/>
      <c r="CF52" s="99"/>
      <c r="CG52" s="99"/>
      <c r="CH52" s="99"/>
      <c r="CI52" s="99"/>
      <c r="CJ52" s="99"/>
      <c r="CK52" s="99"/>
      <c r="CL52" s="99"/>
      <c r="CM52" s="99"/>
      <c r="CN52" s="99"/>
      <c r="CO52" s="99"/>
      <c r="CP52" s="99"/>
      <c r="CQ52" s="99"/>
      <c r="CR52" s="99"/>
      <c r="CS52" s="99"/>
      <c r="CT52" s="99"/>
      <c r="CU52" s="99"/>
      <c r="CV52" s="99"/>
      <c r="CW52" s="99"/>
      <c r="CX52" s="99"/>
      <c r="CY52" s="99"/>
      <c r="CZ52" s="99"/>
      <c r="DA52" s="99"/>
      <c r="DB52" s="99"/>
      <c r="DC52" s="99"/>
      <c r="DD52" s="99"/>
      <c r="DE52" s="99"/>
      <c r="DF52" s="99"/>
      <c r="DG52" s="99"/>
      <c r="DH52" s="99"/>
      <c r="DI52" s="99"/>
      <c r="DJ52" s="99"/>
      <c r="DK52" s="99"/>
      <c r="DL52" s="99"/>
      <c r="DM52" s="99"/>
      <c r="DN52" s="99"/>
      <c r="DO52" s="99"/>
      <c r="DP52" s="99"/>
      <c r="DQ52" s="99"/>
      <c r="DR52" s="99"/>
      <c r="DS52" s="99"/>
      <c r="DT52" s="99"/>
      <c r="DU52" s="99"/>
      <c r="DV52" s="99"/>
      <c r="DW52" s="99"/>
      <c r="DX52" s="99"/>
      <c r="DY52" s="99"/>
      <c r="DZ52" s="99"/>
      <c r="EA52" s="99"/>
      <c r="EB52" s="99"/>
      <c r="EC52" s="99"/>
      <c r="ED52" s="99"/>
      <c r="EE52" s="99"/>
      <c r="EF52" s="99"/>
      <c r="EG52" s="99"/>
      <c r="EH52" s="99"/>
      <c r="EI52" s="99"/>
      <c r="EJ52" s="99"/>
      <c r="EK52" s="99"/>
      <c r="EL52" s="99"/>
      <c r="EM52" s="99"/>
      <c r="EN52" s="99"/>
      <c r="EO52" s="99"/>
      <c r="EP52" s="99"/>
      <c r="EQ52" s="99"/>
      <c r="ER52" s="99"/>
      <c r="ES52" s="99"/>
      <c r="ET52" s="99"/>
      <c r="EU52" s="99"/>
      <c r="EV52" s="99"/>
      <c r="EW52" s="99"/>
      <c r="EX52" s="99"/>
      <c r="EY52" s="99"/>
      <c r="EZ52" s="99"/>
      <c r="FA52" s="99"/>
      <c r="FB52" s="99"/>
      <c r="FC52" s="99"/>
      <c r="FD52" s="99"/>
      <c r="FE52" s="99"/>
      <c r="FF52" s="99"/>
      <c r="FG52" s="99"/>
      <c r="FH52" s="99"/>
      <c r="FI52" s="99"/>
      <c r="FJ52" s="99"/>
      <c r="FK52" s="99"/>
      <c r="FL52" s="99"/>
      <c r="FM52" s="99"/>
      <c r="FN52" s="99"/>
      <c r="FO52" s="99"/>
      <c r="FP52" s="99"/>
      <c r="FQ52" s="99"/>
      <c r="FR52" s="99"/>
      <c r="FS52" s="99"/>
      <c r="FT52" s="99"/>
      <c r="FU52" s="99"/>
      <c r="FV52" s="99"/>
      <c r="FW52" s="99"/>
      <c r="FX52" s="99"/>
      <c r="FY52" s="99"/>
      <c r="FZ52" s="99"/>
      <c r="GA52" s="99"/>
      <c r="GB52" s="99"/>
      <c r="GC52" s="99"/>
      <c r="GD52" s="99"/>
      <c r="GE52" s="99"/>
      <c r="GF52" s="99"/>
      <c r="GG52" s="99"/>
      <c r="GH52" s="99"/>
      <c r="GI52" s="99"/>
      <c r="GJ52" s="99"/>
      <c r="GK52" s="99"/>
      <c r="GL52" s="99"/>
      <c r="GM52" s="99"/>
      <c r="GN52" s="99"/>
      <c r="GO52" s="99"/>
      <c r="GP52" s="99"/>
      <c r="GQ52" s="99"/>
      <c r="GR52" s="99"/>
      <c r="GS52" s="99"/>
      <c r="GT52" s="99"/>
      <c r="GU52" s="99"/>
      <c r="GV52" s="99"/>
      <c r="GW52" s="99"/>
      <c r="GX52" s="99"/>
      <c r="GY52" s="99"/>
      <c r="GZ52" s="99"/>
      <c r="HA52" s="99"/>
      <c r="HB52" s="99"/>
      <c r="HC52" s="99"/>
      <c r="HD52" s="99"/>
      <c r="HE52" s="99"/>
      <c r="HF52" s="99"/>
      <c r="HG52" s="99"/>
      <c r="HH52" s="99"/>
      <c r="HI52" s="99"/>
      <c r="HJ52" s="99"/>
      <c r="HK52" s="99"/>
      <c r="HL52" s="99"/>
      <c r="HM52" s="99"/>
      <c r="HN52" s="99"/>
      <c r="HO52" s="99"/>
      <c r="HP52" s="99"/>
      <c r="HQ52" s="99"/>
      <c r="HR52" s="99"/>
      <c r="HS52" s="99"/>
      <c r="HT52" s="99"/>
      <c r="HU52" s="99"/>
      <c r="HV52" s="99"/>
      <c r="HW52" s="99"/>
      <c r="HX52" s="99"/>
      <c r="HY52" s="99"/>
      <c r="HZ52" s="99"/>
      <c r="IA52" s="99"/>
      <c r="IB52" s="99"/>
      <c r="IC52" s="99"/>
      <c r="ID52" s="99"/>
      <c r="IE52" s="99"/>
      <c r="IF52" s="99"/>
      <c r="IG52" s="99"/>
      <c r="IH52" s="99"/>
      <c r="II52" s="99"/>
      <c r="IJ52" s="99"/>
      <c r="IK52" s="99"/>
      <c r="IL52" s="99"/>
      <c r="IM52" s="99"/>
      <c r="IN52" s="99"/>
      <c r="IO52" s="99"/>
      <c r="IP52" s="99"/>
      <c r="IQ52" s="99"/>
      <c r="IR52" s="99"/>
      <c r="IS52" s="99"/>
      <c r="IT52" s="99"/>
      <c r="IU52" s="99"/>
    </row>
    <row r="53" spans="1:255" s="100" customFormat="1" ht="12" customHeight="1" x14ac:dyDescent="0.25">
      <c r="A53" s="93"/>
      <c r="B53" s="118" t="s">
        <v>94</v>
      </c>
      <c r="C53" s="119" t="s">
        <v>95</v>
      </c>
      <c r="D53" s="119">
        <v>120</v>
      </c>
      <c r="E53" s="119" t="s">
        <v>96</v>
      </c>
      <c r="F53" s="120">
        <v>7000</v>
      </c>
      <c r="G53" s="121">
        <f t="shared" si="1"/>
        <v>840000</v>
      </c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99"/>
      <c r="BR53" s="99"/>
      <c r="BS53" s="99"/>
      <c r="BT53" s="99"/>
      <c r="BU53" s="99"/>
      <c r="BV53" s="99"/>
      <c r="BW53" s="99"/>
      <c r="BX53" s="99"/>
      <c r="BY53" s="99"/>
      <c r="BZ53" s="99"/>
      <c r="CA53" s="99"/>
      <c r="CB53" s="99"/>
      <c r="CC53" s="99"/>
      <c r="CD53" s="99"/>
      <c r="CE53" s="99"/>
      <c r="CF53" s="99"/>
      <c r="CG53" s="99"/>
      <c r="CH53" s="99"/>
      <c r="CI53" s="99"/>
      <c r="CJ53" s="99"/>
      <c r="CK53" s="99"/>
      <c r="CL53" s="99"/>
      <c r="CM53" s="99"/>
      <c r="CN53" s="99"/>
      <c r="CO53" s="99"/>
      <c r="CP53" s="99"/>
      <c r="CQ53" s="99"/>
      <c r="CR53" s="99"/>
      <c r="CS53" s="99"/>
      <c r="CT53" s="99"/>
      <c r="CU53" s="99"/>
      <c r="CV53" s="99"/>
      <c r="CW53" s="99"/>
      <c r="CX53" s="99"/>
      <c r="CY53" s="99"/>
      <c r="CZ53" s="99"/>
      <c r="DA53" s="99"/>
      <c r="DB53" s="99"/>
      <c r="DC53" s="99"/>
      <c r="DD53" s="99"/>
      <c r="DE53" s="99"/>
      <c r="DF53" s="99"/>
      <c r="DG53" s="99"/>
      <c r="DH53" s="99"/>
      <c r="DI53" s="99"/>
      <c r="DJ53" s="99"/>
      <c r="DK53" s="99"/>
      <c r="DL53" s="99"/>
      <c r="DM53" s="99"/>
      <c r="DN53" s="99"/>
      <c r="DO53" s="99"/>
      <c r="DP53" s="99"/>
      <c r="DQ53" s="99"/>
      <c r="DR53" s="99"/>
      <c r="DS53" s="99"/>
      <c r="DT53" s="99"/>
      <c r="DU53" s="99"/>
      <c r="DV53" s="99"/>
      <c r="DW53" s="99"/>
      <c r="DX53" s="99"/>
      <c r="DY53" s="99"/>
      <c r="DZ53" s="99"/>
      <c r="EA53" s="99"/>
      <c r="EB53" s="99"/>
      <c r="EC53" s="99"/>
      <c r="ED53" s="99"/>
      <c r="EE53" s="99"/>
      <c r="EF53" s="99"/>
      <c r="EG53" s="99"/>
      <c r="EH53" s="99"/>
      <c r="EI53" s="99"/>
      <c r="EJ53" s="99"/>
      <c r="EK53" s="99"/>
      <c r="EL53" s="99"/>
      <c r="EM53" s="99"/>
      <c r="EN53" s="99"/>
      <c r="EO53" s="99"/>
      <c r="EP53" s="99"/>
      <c r="EQ53" s="99"/>
      <c r="ER53" s="99"/>
      <c r="ES53" s="99"/>
      <c r="ET53" s="99"/>
      <c r="EU53" s="99"/>
      <c r="EV53" s="99"/>
      <c r="EW53" s="99"/>
      <c r="EX53" s="99"/>
      <c r="EY53" s="99"/>
      <c r="EZ53" s="99"/>
      <c r="FA53" s="99"/>
      <c r="FB53" s="99"/>
      <c r="FC53" s="99"/>
      <c r="FD53" s="99"/>
      <c r="FE53" s="99"/>
      <c r="FF53" s="99"/>
      <c r="FG53" s="99"/>
      <c r="FH53" s="99"/>
      <c r="FI53" s="99"/>
      <c r="FJ53" s="99"/>
      <c r="FK53" s="99"/>
      <c r="FL53" s="99"/>
      <c r="FM53" s="99"/>
      <c r="FN53" s="99"/>
      <c r="FO53" s="99"/>
      <c r="FP53" s="99"/>
      <c r="FQ53" s="99"/>
      <c r="FR53" s="99"/>
      <c r="FS53" s="99"/>
      <c r="FT53" s="99"/>
      <c r="FU53" s="99"/>
      <c r="FV53" s="99"/>
      <c r="FW53" s="99"/>
      <c r="FX53" s="99"/>
      <c r="FY53" s="99"/>
      <c r="FZ53" s="99"/>
      <c r="GA53" s="99"/>
      <c r="GB53" s="99"/>
      <c r="GC53" s="99"/>
      <c r="GD53" s="99"/>
      <c r="GE53" s="99"/>
      <c r="GF53" s="99"/>
      <c r="GG53" s="99"/>
      <c r="GH53" s="99"/>
      <c r="GI53" s="99"/>
      <c r="GJ53" s="99"/>
      <c r="GK53" s="99"/>
      <c r="GL53" s="99"/>
      <c r="GM53" s="99"/>
      <c r="GN53" s="99"/>
      <c r="GO53" s="99"/>
      <c r="GP53" s="99"/>
      <c r="GQ53" s="99"/>
      <c r="GR53" s="99"/>
      <c r="GS53" s="99"/>
      <c r="GT53" s="99"/>
      <c r="GU53" s="99"/>
      <c r="GV53" s="99"/>
      <c r="GW53" s="99"/>
      <c r="GX53" s="99"/>
      <c r="GY53" s="99"/>
      <c r="GZ53" s="99"/>
      <c r="HA53" s="99"/>
      <c r="HB53" s="99"/>
      <c r="HC53" s="99"/>
      <c r="HD53" s="99"/>
      <c r="HE53" s="99"/>
      <c r="HF53" s="99"/>
      <c r="HG53" s="99"/>
      <c r="HH53" s="99"/>
      <c r="HI53" s="99"/>
      <c r="HJ53" s="99"/>
      <c r="HK53" s="99"/>
      <c r="HL53" s="99"/>
      <c r="HM53" s="99"/>
      <c r="HN53" s="99"/>
      <c r="HO53" s="99"/>
      <c r="HP53" s="99"/>
      <c r="HQ53" s="99"/>
      <c r="HR53" s="99"/>
      <c r="HS53" s="99"/>
      <c r="HT53" s="99"/>
      <c r="HU53" s="99"/>
      <c r="HV53" s="99"/>
      <c r="HW53" s="99"/>
      <c r="HX53" s="99"/>
      <c r="HY53" s="99"/>
      <c r="HZ53" s="99"/>
      <c r="IA53" s="99"/>
      <c r="IB53" s="99"/>
      <c r="IC53" s="99"/>
      <c r="ID53" s="99"/>
      <c r="IE53" s="99"/>
      <c r="IF53" s="99"/>
      <c r="IG53" s="99"/>
      <c r="IH53" s="99"/>
      <c r="II53" s="99"/>
      <c r="IJ53" s="99"/>
      <c r="IK53" s="99"/>
      <c r="IL53" s="99"/>
      <c r="IM53" s="99"/>
      <c r="IN53" s="99"/>
      <c r="IO53" s="99"/>
      <c r="IP53" s="99"/>
      <c r="IQ53" s="99"/>
      <c r="IR53" s="99"/>
      <c r="IS53" s="99"/>
      <c r="IT53" s="99"/>
      <c r="IU53" s="99"/>
    </row>
    <row r="54" spans="1:255" s="100" customFormat="1" ht="12" customHeight="1" x14ac:dyDescent="0.25">
      <c r="A54" s="93"/>
      <c r="B54" s="118" t="s">
        <v>97</v>
      </c>
      <c r="C54" s="119" t="s">
        <v>95</v>
      </c>
      <c r="D54" s="119">
        <v>20</v>
      </c>
      <c r="E54" s="119" t="s">
        <v>98</v>
      </c>
      <c r="F54" s="120">
        <v>5000</v>
      </c>
      <c r="G54" s="121">
        <f t="shared" si="1"/>
        <v>100000</v>
      </c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99"/>
      <c r="BS54" s="99"/>
      <c r="BT54" s="99"/>
      <c r="BU54" s="99"/>
      <c r="BV54" s="99"/>
      <c r="BW54" s="99"/>
      <c r="BX54" s="99"/>
      <c r="BY54" s="99"/>
      <c r="BZ54" s="99"/>
      <c r="CA54" s="99"/>
      <c r="CB54" s="99"/>
      <c r="CC54" s="99"/>
      <c r="CD54" s="99"/>
      <c r="CE54" s="99"/>
      <c r="CF54" s="99"/>
      <c r="CG54" s="99"/>
      <c r="CH54" s="99"/>
      <c r="CI54" s="99"/>
      <c r="CJ54" s="99"/>
      <c r="CK54" s="99"/>
      <c r="CL54" s="99"/>
      <c r="CM54" s="99"/>
      <c r="CN54" s="99"/>
      <c r="CO54" s="99"/>
      <c r="CP54" s="99"/>
      <c r="CQ54" s="99"/>
      <c r="CR54" s="99"/>
      <c r="CS54" s="99"/>
      <c r="CT54" s="99"/>
      <c r="CU54" s="99"/>
      <c r="CV54" s="99"/>
      <c r="CW54" s="99"/>
      <c r="CX54" s="99"/>
      <c r="CY54" s="99"/>
      <c r="CZ54" s="99"/>
      <c r="DA54" s="99"/>
      <c r="DB54" s="99"/>
      <c r="DC54" s="99"/>
      <c r="DD54" s="99"/>
      <c r="DE54" s="99"/>
      <c r="DF54" s="99"/>
      <c r="DG54" s="99"/>
      <c r="DH54" s="99"/>
      <c r="DI54" s="99"/>
      <c r="DJ54" s="99"/>
      <c r="DK54" s="99"/>
      <c r="DL54" s="99"/>
      <c r="DM54" s="99"/>
      <c r="DN54" s="99"/>
      <c r="DO54" s="99"/>
      <c r="DP54" s="99"/>
      <c r="DQ54" s="99"/>
      <c r="DR54" s="99"/>
      <c r="DS54" s="99"/>
      <c r="DT54" s="99"/>
      <c r="DU54" s="99"/>
      <c r="DV54" s="99"/>
      <c r="DW54" s="99"/>
      <c r="DX54" s="99"/>
      <c r="DY54" s="99"/>
      <c r="DZ54" s="99"/>
      <c r="EA54" s="99"/>
      <c r="EB54" s="99"/>
      <c r="EC54" s="99"/>
      <c r="ED54" s="99"/>
      <c r="EE54" s="99"/>
      <c r="EF54" s="99"/>
      <c r="EG54" s="99"/>
      <c r="EH54" s="99"/>
      <c r="EI54" s="99"/>
      <c r="EJ54" s="99"/>
      <c r="EK54" s="99"/>
      <c r="EL54" s="99"/>
      <c r="EM54" s="99"/>
      <c r="EN54" s="99"/>
      <c r="EO54" s="99"/>
      <c r="EP54" s="99"/>
      <c r="EQ54" s="99"/>
      <c r="ER54" s="99"/>
      <c r="ES54" s="99"/>
      <c r="ET54" s="99"/>
      <c r="EU54" s="99"/>
      <c r="EV54" s="99"/>
      <c r="EW54" s="99"/>
      <c r="EX54" s="99"/>
      <c r="EY54" s="99"/>
      <c r="EZ54" s="99"/>
      <c r="FA54" s="99"/>
      <c r="FB54" s="99"/>
      <c r="FC54" s="99"/>
      <c r="FD54" s="99"/>
      <c r="FE54" s="99"/>
      <c r="FF54" s="99"/>
      <c r="FG54" s="99"/>
      <c r="FH54" s="99"/>
      <c r="FI54" s="99"/>
      <c r="FJ54" s="99"/>
      <c r="FK54" s="99"/>
      <c r="FL54" s="99"/>
      <c r="FM54" s="99"/>
      <c r="FN54" s="99"/>
      <c r="FO54" s="99"/>
      <c r="FP54" s="99"/>
      <c r="FQ54" s="99"/>
      <c r="FR54" s="99"/>
      <c r="FS54" s="99"/>
      <c r="FT54" s="99"/>
      <c r="FU54" s="99"/>
      <c r="FV54" s="99"/>
      <c r="FW54" s="99"/>
      <c r="FX54" s="99"/>
      <c r="FY54" s="99"/>
      <c r="FZ54" s="99"/>
      <c r="GA54" s="99"/>
      <c r="GB54" s="99"/>
      <c r="GC54" s="99"/>
      <c r="GD54" s="99"/>
      <c r="GE54" s="99"/>
      <c r="GF54" s="99"/>
      <c r="GG54" s="99"/>
      <c r="GH54" s="99"/>
      <c r="GI54" s="99"/>
      <c r="GJ54" s="99"/>
      <c r="GK54" s="99"/>
      <c r="GL54" s="99"/>
      <c r="GM54" s="99"/>
      <c r="GN54" s="99"/>
      <c r="GO54" s="99"/>
      <c r="GP54" s="99"/>
      <c r="GQ54" s="99"/>
      <c r="GR54" s="99"/>
      <c r="GS54" s="99"/>
      <c r="GT54" s="99"/>
      <c r="GU54" s="99"/>
      <c r="GV54" s="99"/>
      <c r="GW54" s="99"/>
      <c r="GX54" s="99"/>
      <c r="GY54" s="99"/>
      <c r="GZ54" s="99"/>
      <c r="HA54" s="99"/>
      <c r="HB54" s="99"/>
      <c r="HC54" s="99"/>
      <c r="HD54" s="99"/>
      <c r="HE54" s="99"/>
      <c r="HF54" s="99"/>
      <c r="HG54" s="99"/>
      <c r="HH54" s="99"/>
      <c r="HI54" s="99"/>
      <c r="HJ54" s="99"/>
      <c r="HK54" s="99"/>
      <c r="HL54" s="99"/>
      <c r="HM54" s="99"/>
      <c r="HN54" s="99"/>
      <c r="HO54" s="99"/>
      <c r="HP54" s="99"/>
      <c r="HQ54" s="99"/>
      <c r="HR54" s="99"/>
      <c r="HS54" s="99"/>
      <c r="HT54" s="99"/>
      <c r="HU54" s="99"/>
      <c r="HV54" s="99"/>
      <c r="HW54" s="99"/>
      <c r="HX54" s="99"/>
      <c r="HY54" s="99"/>
      <c r="HZ54" s="99"/>
      <c r="IA54" s="99"/>
      <c r="IB54" s="99"/>
      <c r="IC54" s="99"/>
      <c r="ID54" s="99"/>
      <c r="IE54" s="99"/>
      <c r="IF54" s="99"/>
      <c r="IG54" s="99"/>
      <c r="IH54" s="99"/>
      <c r="II54" s="99"/>
      <c r="IJ54" s="99"/>
      <c r="IK54" s="99"/>
      <c r="IL54" s="99"/>
      <c r="IM54" s="99"/>
      <c r="IN54" s="99"/>
      <c r="IO54" s="99"/>
      <c r="IP54" s="99"/>
      <c r="IQ54" s="99"/>
      <c r="IR54" s="99"/>
      <c r="IS54" s="99"/>
      <c r="IT54" s="99"/>
      <c r="IU54" s="99"/>
    </row>
    <row r="55" spans="1:255" s="100" customFormat="1" ht="12" customHeight="1" x14ac:dyDescent="0.25">
      <c r="A55" s="93"/>
      <c r="B55" s="118" t="s">
        <v>113</v>
      </c>
      <c r="C55" s="119" t="s">
        <v>99</v>
      </c>
      <c r="D55" s="119">
        <v>1</v>
      </c>
      <c r="E55" s="119" t="s">
        <v>100</v>
      </c>
      <c r="F55" s="120">
        <v>665330</v>
      </c>
      <c r="G55" s="121">
        <f t="shared" si="1"/>
        <v>665330</v>
      </c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99"/>
      <c r="BQ55" s="99"/>
      <c r="BR55" s="99"/>
      <c r="BS55" s="99"/>
      <c r="BT55" s="99"/>
      <c r="BU55" s="99"/>
      <c r="BV55" s="99"/>
      <c r="BW55" s="99"/>
      <c r="BX55" s="99"/>
      <c r="BY55" s="99"/>
      <c r="BZ55" s="99"/>
      <c r="CA55" s="99"/>
      <c r="CB55" s="99"/>
      <c r="CC55" s="99"/>
      <c r="CD55" s="99"/>
      <c r="CE55" s="99"/>
      <c r="CF55" s="99"/>
      <c r="CG55" s="99"/>
      <c r="CH55" s="99"/>
      <c r="CI55" s="99"/>
      <c r="CJ55" s="99"/>
      <c r="CK55" s="99"/>
      <c r="CL55" s="99"/>
      <c r="CM55" s="99"/>
      <c r="CN55" s="99"/>
      <c r="CO55" s="99"/>
      <c r="CP55" s="99"/>
      <c r="CQ55" s="99"/>
      <c r="CR55" s="99"/>
      <c r="CS55" s="99"/>
      <c r="CT55" s="99"/>
      <c r="CU55" s="99"/>
      <c r="CV55" s="99"/>
      <c r="CW55" s="99"/>
      <c r="CX55" s="99"/>
      <c r="CY55" s="99"/>
      <c r="CZ55" s="99"/>
      <c r="DA55" s="99"/>
      <c r="DB55" s="99"/>
      <c r="DC55" s="99"/>
      <c r="DD55" s="99"/>
      <c r="DE55" s="99"/>
      <c r="DF55" s="99"/>
      <c r="DG55" s="99"/>
      <c r="DH55" s="99"/>
      <c r="DI55" s="99"/>
      <c r="DJ55" s="99"/>
      <c r="DK55" s="99"/>
      <c r="DL55" s="99"/>
      <c r="DM55" s="99"/>
      <c r="DN55" s="99"/>
      <c r="DO55" s="99"/>
      <c r="DP55" s="99"/>
      <c r="DQ55" s="99"/>
      <c r="DR55" s="99"/>
      <c r="DS55" s="99"/>
      <c r="DT55" s="99"/>
      <c r="DU55" s="99"/>
      <c r="DV55" s="99"/>
      <c r="DW55" s="99"/>
      <c r="DX55" s="99"/>
      <c r="DY55" s="99"/>
      <c r="DZ55" s="99"/>
      <c r="EA55" s="99"/>
      <c r="EB55" s="99"/>
      <c r="EC55" s="99"/>
      <c r="ED55" s="99"/>
      <c r="EE55" s="99"/>
      <c r="EF55" s="99"/>
      <c r="EG55" s="99"/>
      <c r="EH55" s="99"/>
      <c r="EI55" s="99"/>
      <c r="EJ55" s="99"/>
      <c r="EK55" s="99"/>
      <c r="EL55" s="99"/>
      <c r="EM55" s="99"/>
      <c r="EN55" s="99"/>
      <c r="EO55" s="99"/>
      <c r="EP55" s="99"/>
      <c r="EQ55" s="99"/>
      <c r="ER55" s="99"/>
      <c r="ES55" s="99"/>
      <c r="ET55" s="99"/>
      <c r="EU55" s="99"/>
      <c r="EV55" s="99"/>
      <c r="EW55" s="99"/>
      <c r="EX55" s="99"/>
      <c r="EY55" s="99"/>
      <c r="EZ55" s="99"/>
      <c r="FA55" s="99"/>
      <c r="FB55" s="99"/>
      <c r="FC55" s="99"/>
      <c r="FD55" s="99"/>
      <c r="FE55" s="99"/>
      <c r="FF55" s="99"/>
      <c r="FG55" s="99"/>
      <c r="FH55" s="99"/>
      <c r="FI55" s="99"/>
      <c r="FJ55" s="99"/>
      <c r="FK55" s="99"/>
      <c r="FL55" s="99"/>
      <c r="FM55" s="99"/>
      <c r="FN55" s="99"/>
      <c r="FO55" s="99"/>
      <c r="FP55" s="99"/>
      <c r="FQ55" s="99"/>
      <c r="FR55" s="99"/>
      <c r="FS55" s="99"/>
      <c r="FT55" s="99"/>
      <c r="FU55" s="99"/>
      <c r="FV55" s="99"/>
      <c r="FW55" s="99"/>
      <c r="FX55" s="99"/>
      <c r="FY55" s="99"/>
      <c r="FZ55" s="99"/>
      <c r="GA55" s="99"/>
      <c r="GB55" s="99"/>
      <c r="GC55" s="99"/>
      <c r="GD55" s="99"/>
      <c r="GE55" s="99"/>
      <c r="GF55" s="99"/>
      <c r="GG55" s="99"/>
      <c r="GH55" s="99"/>
      <c r="GI55" s="99"/>
      <c r="GJ55" s="99"/>
      <c r="GK55" s="99"/>
      <c r="GL55" s="99"/>
      <c r="GM55" s="99"/>
      <c r="GN55" s="99"/>
      <c r="GO55" s="99"/>
      <c r="GP55" s="99"/>
      <c r="GQ55" s="99"/>
      <c r="GR55" s="99"/>
      <c r="GS55" s="99"/>
      <c r="GT55" s="99"/>
      <c r="GU55" s="99"/>
      <c r="GV55" s="99"/>
      <c r="GW55" s="99"/>
      <c r="GX55" s="99"/>
      <c r="GY55" s="99"/>
      <c r="GZ55" s="99"/>
      <c r="HA55" s="99"/>
      <c r="HB55" s="99"/>
      <c r="HC55" s="99"/>
      <c r="HD55" s="99"/>
      <c r="HE55" s="99"/>
      <c r="HF55" s="99"/>
      <c r="HG55" s="99"/>
      <c r="HH55" s="99"/>
      <c r="HI55" s="99"/>
      <c r="HJ55" s="99"/>
      <c r="HK55" s="99"/>
      <c r="HL55" s="99"/>
      <c r="HM55" s="99"/>
      <c r="HN55" s="99"/>
      <c r="HO55" s="99"/>
      <c r="HP55" s="99"/>
      <c r="HQ55" s="99"/>
      <c r="HR55" s="99"/>
      <c r="HS55" s="99"/>
      <c r="HT55" s="99"/>
      <c r="HU55" s="99"/>
      <c r="HV55" s="99"/>
      <c r="HW55" s="99"/>
      <c r="HX55" s="99"/>
      <c r="HY55" s="99"/>
      <c r="HZ55" s="99"/>
      <c r="IA55" s="99"/>
      <c r="IB55" s="99"/>
      <c r="IC55" s="99"/>
      <c r="ID55" s="99"/>
      <c r="IE55" s="99"/>
      <c r="IF55" s="99"/>
      <c r="IG55" s="99"/>
      <c r="IH55" s="99"/>
      <c r="II55" s="99"/>
      <c r="IJ55" s="99"/>
      <c r="IK55" s="99"/>
      <c r="IL55" s="99"/>
      <c r="IM55" s="99"/>
      <c r="IN55" s="99"/>
      <c r="IO55" s="99"/>
      <c r="IP55" s="99"/>
      <c r="IQ55" s="99"/>
      <c r="IR55" s="99"/>
      <c r="IS55" s="99"/>
      <c r="IT55" s="99"/>
      <c r="IU55" s="99"/>
    </row>
    <row r="56" spans="1:255" ht="11.25" customHeight="1" x14ac:dyDescent="0.25">
      <c r="B56" s="18" t="s">
        <v>33</v>
      </c>
      <c r="C56" s="19"/>
      <c r="D56" s="19"/>
      <c r="E56" s="19"/>
      <c r="F56" s="20"/>
      <c r="G56" s="21">
        <f>SUM(G49:G55)</f>
        <v>2573730</v>
      </c>
    </row>
    <row r="57" spans="1:255" ht="11.25" customHeight="1" x14ac:dyDescent="0.25">
      <c r="B57" s="15"/>
      <c r="C57" s="16"/>
      <c r="D57" s="16"/>
      <c r="E57" s="22"/>
      <c r="F57" s="17"/>
      <c r="G57" s="17"/>
    </row>
    <row r="58" spans="1:255" ht="12" customHeight="1" x14ac:dyDescent="0.25">
      <c r="A58" s="5"/>
      <c r="B58" s="111" t="s">
        <v>34</v>
      </c>
      <c r="C58" s="112"/>
      <c r="D58" s="113"/>
      <c r="E58" s="113"/>
      <c r="F58" s="114"/>
      <c r="G58" s="115"/>
    </row>
    <row r="59" spans="1:255" ht="24" customHeight="1" x14ac:dyDescent="0.25">
      <c r="A59" s="5"/>
      <c r="B59" s="116" t="s">
        <v>35</v>
      </c>
      <c r="C59" s="117" t="s">
        <v>30</v>
      </c>
      <c r="D59" s="117" t="s">
        <v>31</v>
      </c>
      <c r="E59" s="116" t="s">
        <v>18</v>
      </c>
      <c r="F59" s="117" t="s">
        <v>19</v>
      </c>
      <c r="G59" s="116" t="s">
        <v>20</v>
      </c>
    </row>
    <row r="60" spans="1:255" s="100" customFormat="1" ht="12" customHeight="1" x14ac:dyDescent="0.25">
      <c r="A60" s="93"/>
      <c r="B60" s="118" t="s">
        <v>101</v>
      </c>
      <c r="C60" s="119" t="s">
        <v>95</v>
      </c>
      <c r="D60" s="119">
        <v>4</v>
      </c>
      <c r="E60" s="119" t="s">
        <v>102</v>
      </c>
      <c r="F60" s="120">
        <v>7900</v>
      </c>
      <c r="G60" s="121">
        <f>D60*F60</f>
        <v>31600</v>
      </c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99"/>
      <c r="BR60" s="99"/>
      <c r="BS60" s="99"/>
      <c r="BT60" s="99"/>
      <c r="BU60" s="99"/>
      <c r="BV60" s="99"/>
      <c r="BW60" s="99"/>
      <c r="BX60" s="99"/>
      <c r="BY60" s="99"/>
      <c r="BZ60" s="99"/>
      <c r="CA60" s="99"/>
      <c r="CB60" s="99"/>
      <c r="CC60" s="99"/>
      <c r="CD60" s="99"/>
      <c r="CE60" s="99"/>
      <c r="CF60" s="99"/>
      <c r="CG60" s="99"/>
      <c r="CH60" s="99"/>
      <c r="CI60" s="99"/>
      <c r="CJ60" s="99"/>
      <c r="CK60" s="99"/>
      <c r="CL60" s="99"/>
      <c r="CM60" s="99"/>
      <c r="CN60" s="99"/>
      <c r="CO60" s="99"/>
      <c r="CP60" s="99"/>
      <c r="CQ60" s="99"/>
      <c r="CR60" s="99"/>
      <c r="CS60" s="99"/>
      <c r="CT60" s="99"/>
      <c r="CU60" s="99"/>
      <c r="CV60" s="99"/>
      <c r="CW60" s="99"/>
      <c r="CX60" s="99"/>
      <c r="CY60" s="99"/>
      <c r="CZ60" s="99"/>
      <c r="DA60" s="99"/>
      <c r="DB60" s="99"/>
      <c r="DC60" s="99"/>
      <c r="DD60" s="99"/>
      <c r="DE60" s="99"/>
      <c r="DF60" s="99"/>
      <c r="DG60" s="99"/>
      <c r="DH60" s="99"/>
      <c r="DI60" s="99"/>
      <c r="DJ60" s="99"/>
      <c r="DK60" s="99"/>
      <c r="DL60" s="99"/>
      <c r="DM60" s="99"/>
      <c r="DN60" s="99"/>
      <c r="DO60" s="99"/>
      <c r="DP60" s="99"/>
      <c r="DQ60" s="99"/>
      <c r="DR60" s="99"/>
      <c r="DS60" s="99"/>
      <c r="DT60" s="99"/>
      <c r="DU60" s="99"/>
      <c r="DV60" s="99"/>
      <c r="DW60" s="99"/>
      <c r="DX60" s="99"/>
      <c r="DY60" s="99"/>
      <c r="DZ60" s="99"/>
      <c r="EA60" s="99"/>
      <c r="EB60" s="99"/>
      <c r="EC60" s="99"/>
      <c r="ED60" s="99"/>
      <c r="EE60" s="99"/>
      <c r="EF60" s="99"/>
      <c r="EG60" s="99"/>
      <c r="EH60" s="99"/>
      <c r="EI60" s="99"/>
      <c r="EJ60" s="99"/>
      <c r="EK60" s="99"/>
      <c r="EL60" s="99"/>
      <c r="EM60" s="99"/>
      <c r="EN60" s="99"/>
      <c r="EO60" s="99"/>
      <c r="EP60" s="99"/>
      <c r="EQ60" s="99"/>
      <c r="ER60" s="99"/>
      <c r="ES60" s="99"/>
      <c r="ET60" s="99"/>
      <c r="EU60" s="99"/>
      <c r="EV60" s="99"/>
      <c r="EW60" s="99"/>
      <c r="EX60" s="99"/>
      <c r="EY60" s="99"/>
      <c r="EZ60" s="99"/>
      <c r="FA60" s="99"/>
      <c r="FB60" s="99"/>
      <c r="FC60" s="99"/>
      <c r="FD60" s="99"/>
      <c r="FE60" s="99"/>
      <c r="FF60" s="99"/>
      <c r="FG60" s="99"/>
      <c r="FH60" s="99"/>
      <c r="FI60" s="99"/>
      <c r="FJ60" s="99"/>
      <c r="FK60" s="99"/>
      <c r="FL60" s="99"/>
      <c r="FM60" s="99"/>
      <c r="FN60" s="99"/>
      <c r="FO60" s="99"/>
      <c r="FP60" s="99"/>
      <c r="FQ60" s="99"/>
      <c r="FR60" s="99"/>
      <c r="FS60" s="99"/>
      <c r="FT60" s="99"/>
      <c r="FU60" s="99"/>
      <c r="FV60" s="99"/>
      <c r="FW60" s="99"/>
      <c r="FX60" s="99"/>
      <c r="FY60" s="99"/>
      <c r="FZ60" s="99"/>
      <c r="GA60" s="99"/>
      <c r="GB60" s="99"/>
      <c r="GC60" s="99"/>
      <c r="GD60" s="99"/>
      <c r="GE60" s="99"/>
      <c r="GF60" s="99"/>
      <c r="GG60" s="99"/>
      <c r="GH60" s="99"/>
      <c r="GI60" s="99"/>
      <c r="GJ60" s="99"/>
      <c r="GK60" s="99"/>
      <c r="GL60" s="99"/>
      <c r="GM60" s="99"/>
      <c r="GN60" s="99"/>
      <c r="GO60" s="99"/>
      <c r="GP60" s="99"/>
      <c r="GQ60" s="99"/>
      <c r="GR60" s="99"/>
      <c r="GS60" s="99"/>
      <c r="GT60" s="99"/>
      <c r="GU60" s="99"/>
      <c r="GV60" s="99"/>
      <c r="GW60" s="99"/>
      <c r="GX60" s="99"/>
      <c r="GY60" s="99"/>
      <c r="GZ60" s="99"/>
      <c r="HA60" s="99"/>
      <c r="HB60" s="99"/>
      <c r="HC60" s="99"/>
      <c r="HD60" s="99"/>
      <c r="HE60" s="99"/>
      <c r="HF60" s="99"/>
      <c r="HG60" s="99"/>
      <c r="HH60" s="99"/>
      <c r="HI60" s="99"/>
      <c r="HJ60" s="99"/>
      <c r="HK60" s="99"/>
      <c r="HL60" s="99"/>
      <c r="HM60" s="99"/>
      <c r="HN60" s="99"/>
      <c r="HO60" s="99"/>
      <c r="HP60" s="99"/>
      <c r="HQ60" s="99"/>
      <c r="HR60" s="99"/>
      <c r="HS60" s="99"/>
      <c r="HT60" s="99"/>
      <c r="HU60" s="99"/>
      <c r="HV60" s="99"/>
      <c r="HW60" s="99"/>
      <c r="HX60" s="99"/>
      <c r="HY60" s="99"/>
      <c r="HZ60" s="99"/>
      <c r="IA60" s="99"/>
      <c r="IB60" s="99"/>
      <c r="IC60" s="99"/>
      <c r="ID60" s="99"/>
      <c r="IE60" s="99"/>
      <c r="IF60" s="99"/>
      <c r="IG60" s="99"/>
      <c r="IH60" s="99"/>
      <c r="II60" s="99"/>
      <c r="IJ60" s="99"/>
      <c r="IK60" s="99"/>
      <c r="IL60" s="99"/>
      <c r="IM60" s="99"/>
      <c r="IN60" s="99"/>
      <c r="IO60" s="99"/>
      <c r="IP60" s="99"/>
      <c r="IQ60" s="99"/>
      <c r="IR60" s="99"/>
      <c r="IS60" s="99"/>
      <c r="IT60" s="99"/>
      <c r="IU60" s="99"/>
    </row>
    <row r="61" spans="1:255" s="100" customFormat="1" ht="12" customHeight="1" x14ac:dyDescent="0.25">
      <c r="A61" s="93"/>
      <c r="B61" s="118" t="s">
        <v>114</v>
      </c>
      <c r="C61" s="119" t="s">
        <v>95</v>
      </c>
      <c r="D61" s="119">
        <v>5</v>
      </c>
      <c r="E61" s="119" t="s">
        <v>63</v>
      </c>
      <c r="F61" s="120">
        <v>12000</v>
      </c>
      <c r="G61" s="121">
        <f>D61*F61</f>
        <v>60000</v>
      </c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  <c r="BM61" s="99"/>
      <c r="BN61" s="99"/>
      <c r="BO61" s="99"/>
      <c r="BP61" s="99"/>
      <c r="BQ61" s="99"/>
      <c r="BR61" s="99"/>
      <c r="BS61" s="99"/>
      <c r="BT61" s="99"/>
      <c r="BU61" s="99"/>
      <c r="BV61" s="99"/>
      <c r="BW61" s="99"/>
      <c r="BX61" s="99"/>
      <c r="BY61" s="99"/>
      <c r="BZ61" s="99"/>
      <c r="CA61" s="99"/>
      <c r="CB61" s="99"/>
      <c r="CC61" s="99"/>
      <c r="CD61" s="99"/>
      <c r="CE61" s="99"/>
      <c r="CF61" s="99"/>
      <c r="CG61" s="99"/>
      <c r="CH61" s="99"/>
      <c r="CI61" s="99"/>
      <c r="CJ61" s="99"/>
      <c r="CK61" s="99"/>
      <c r="CL61" s="99"/>
      <c r="CM61" s="99"/>
      <c r="CN61" s="99"/>
      <c r="CO61" s="99"/>
      <c r="CP61" s="99"/>
      <c r="CQ61" s="99"/>
      <c r="CR61" s="99"/>
      <c r="CS61" s="99"/>
      <c r="CT61" s="99"/>
      <c r="CU61" s="99"/>
      <c r="CV61" s="99"/>
      <c r="CW61" s="99"/>
      <c r="CX61" s="99"/>
      <c r="CY61" s="99"/>
      <c r="CZ61" s="99"/>
      <c r="DA61" s="99"/>
      <c r="DB61" s="99"/>
      <c r="DC61" s="99"/>
      <c r="DD61" s="99"/>
      <c r="DE61" s="99"/>
      <c r="DF61" s="99"/>
      <c r="DG61" s="99"/>
      <c r="DH61" s="99"/>
      <c r="DI61" s="99"/>
      <c r="DJ61" s="99"/>
      <c r="DK61" s="99"/>
      <c r="DL61" s="99"/>
      <c r="DM61" s="99"/>
      <c r="DN61" s="99"/>
      <c r="DO61" s="99"/>
      <c r="DP61" s="99"/>
      <c r="DQ61" s="99"/>
      <c r="DR61" s="99"/>
      <c r="DS61" s="99"/>
      <c r="DT61" s="99"/>
      <c r="DU61" s="99"/>
      <c r="DV61" s="99"/>
      <c r="DW61" s="99"/>
      <c r="DX61" s="99"/>
      <c r="DY61" s="99"/>
      <c r="DZ61" s="99"/>
      <c r="EA61" s="99"/>
      <c r="EB61" s="99"/>
      <c r="EC61" s="99"/>
      <c r="ED61" s="99"/>
      <c r="EE61" s="99"/>
      <c r="EF61" s="99"/>
      <c r="EG61" s="99"/>
      <c r="EH61" s="99"/>
      <c r="EI61" s="99"/>
      <c r="EJ61" s="99"/>
      <c r="EK61" s="99"/>
      <c r="EL61" s="99"/>
      <c r="EM61" s="99"/>
      <c r="EN61" s="99"/>
      <c r="EO61" s="99"/>
      <c r="EP61" s="99"/>
      <c r="EQ61" s="99"/>
      <c r="ER61" s="99"/>
      <c r="ES61" s="99"/>
      <c r="ET61" s="99"/>
      <c r="EU61" s="99"/>
      <c r="EV61" s="99"/>
      <c r="EW61" s="99"/>
      <c r="EX61" s="99"/>
      <c r="EY61" s="99"/>
      <c r="EZ61" s="99"/>
      <c r="FA61" s="99"/>
      <c r="FB61" s="99"/>
      <c r="FC61" s="99"/>
      <c r="FD61" s="99"/>
      <c r="FE61" s="99"/>
      <c r="FF61" s="99"/>
      <c r="FG61" s="99"/>
      <c r="FH61" s="99"/>
      <c r="FI61" s="99"/>
      <c r="FJ61" s="99"/>
      <c r="FK61" s="99"/>
      <c r="FL61" s="99"/>
      <c r="FM61" s="99"/>
      <c r="FN61" s="99"/>
      <c r="FO61" s="99"/>
      <c r="FP61" s="99"/>
      <c r="FQ61" s="99"/>
      <c r="FR61" s="99"/>
      <c r="FS61" s="99"/>
      <c r="FT61" s="99"/>
      <c r="FU61" s="99"/>
      <c r="FV61" s="99"/>
      <c r="FW61" s="99"/>
      <c r="FX61" s="99"/>
      <c r="FY61" s="99"/>
      <c r="FZ61" s="99"/>
      <c r="GA61" s="99"/>
      <c r="GB61" s="99"/>
      <c r="GC61" s="99"/>
      <c r="GD61" s="99"/>
      <c r="GE61" s="99"/>
      <c r="GF61" s="99"/>
      <c r="GG61" s="99"/>
      <c r="GH61" s="99"/>
      <c r="GI61" s="99"/>
      <c r="GJ61" s="99"/>
      <c r="GK61" s="99"/>
      <c r="GL61" s="99"/>
      <c r="GM61" s="99"/>
      <c r="GN61" s="99"/>
      <c r="GO61" s="99"/>
      <c r="GP61" s="99"/>
      <c r="GQ61" s="99"/>
      <c r="GR61" s="99"/>
      <c r="GS61" s="99"/>
      <c r="GT61" s="99"/>
      <c r="GU61" s="99"/>
      <c r="GV61" s="99"/>
      <c r="GW61" s="99"/>
      <c r="GX61" s="99"/>
      <c r="GY61" s="99"/>
      <c r="GZ61" s="99"/>
      <c r="HA61" s="99"/>
      <c r="HB61" s="99"/>
      <c r="HC61" s="99"/>
      <c r="HD61" s="99"/>
      <c r="HE61" s="99"/>
      <c r="HF61" s="99"/>
      <c r="HG61" s="99"/>
      <c r="HH61" s="99"/>
      <c r="HI61" s="99"/>
      <c r="HJ61" s="99"/>
      <c r="HK61" s="99"/>
      <c r="HL61" s="99"/>
      <c r="HM61" s="99"/>
      <c r="HN61" s="99"/>
      <c r="HO61" s="99"/>
      <c r="HP61" s="99"/>
      <c r="HQ61" s="99"/>
      <c r="HR61" s="99"/>
      <c r="HS61" s="99"/>
      <c r="HT61" s="99"/>
      <c r="HU61" s="99"/>
      <c r="HV61" s="99"/>
      <c r="HW61" s="99"/>
      <c r="HX61" s="99"/>
      <c r="HY61" s="99"/>
      <c r="HZ61" s="99"/>
      <c r="IA61" s="99"/>
      <c r="IB61" s="99"/>
      <c r="IC61" s="99"/>
      <c r="ID61" s="99"/>
      <c r="IE61" s="99"/>
      <c r="IF61" s="99"/>
      <c r="IG61" s="99"/>
      <c r="IH61" s="99"/>
      <c r="II61" s="99"/>
      <c r="IJ61" s="99"/>
      <c r="IK61" s="99"/>
      <c r="IL61" s="99"/>
      <c r="IM61" s="99"/>
      <c r="IN61" s="99"/>
      <c r="IO61" s="99"/>
      <c r="IP61" s="99"/>
      <c r="IQ61" s="99"/>
      <c r="IR61" s="99"/>
      <c r="IS61" s="99"/>
      <c r="IT61" s="99"/>
      <c r="IU61" s="99"/>
    </row>
    <row r="62" spans="1:255" s="100" customFormat="1" ht="12" customHeight="1" x14ac:dyDescent="0.25">
      <c r="A62" s="93"/>
      <c r="B62" s="118" t="s">
        <v>103</v>
      </c>
      <c r="C62" s="119" t="s">
        <v>104</v>
      </c>
      <c r="D62" s="119">
        <v>1</v>
      </c>
      <c r="E62" s="119" t="s">
        <v>63</v>
      </c>
      <c r="F62" s="120">
        <v>50000</v>
      </c>
      <c r="G62" s="121">
        <f>D62*F62</f>
        <v>50000</v>
      </c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99"/>
      <c r="BS62" s="99"/>
      <c r="BT62" s="99"/>
      <c r="BU62" s="99"/>
      <c r="BV62" s="99"/>
      <c r="BW62" s="99"/>
      <c r="BX62" s="99"/>
      <c r="BY62" s="99"/>
      <c r="BZ62" s="99"/>
      <c r="CA62" s="99"/>
      <c r="CB62" s="99"/>
      <c r="CC62" s="99"/>
      <c r="CD62" s="99"/>
      <c r="CE62" s="99"/>
      <c r="CF62" s="99"/>
      <c r="CG62" s="99"/>
      <c r="CH62" s="99"/>
      <c r="CI62" s="99"/>
      <c r="CJ62" s="99"/>
      <c r="CK62" s="99"/>
      <c r="CL62" s="99"/>
      <c r="CM62" s="99"/>
      <c r="CN62" s="99"/>
      <c r="CO62" s="99"/>
      <c r="CP62" s="99"/>
      <c r="CQ62" s="99"/>
      <c r="CR62" s="99"/>
      <c r="CS62" s="99"/>
      <c r="CT62" s="99"/>
      <c r="CU62" s="99"/>
      <c r="CV62" s="99"/>
      <c r="CW62" s="99"/>
      <c r="CX62" s="99"/>
      <c r="CY62" s="99"/>
      <c r="CZ62" s="99"/>
      <c r="DA62" s="99"/>
      <c r="DB62" s="99"/>
      <c r="DC62" s="99"/>
      <c r="DD62" s="99"/>
      <c r="DE62" s="99"/>
      <c r="DF62" s="99"/>
      <c r="DG62" s="99"/>
      <c r="DH62" s="99"/>
      <c r="DI62" s="99"/>
      <c r="DJ62" s="99"/>
      <c r="DK62" s="99"/>
      <c r="DL62" s="99"/>
      <c r="DM62" s="99"/>
      <c r="DN62" s="99"/>
      <c r="DO62" s="99"/>
      <c r="DP62" s="99"/>
      <c r="DQ62" s="99"/>
      <c r="DR62" s="99"/>
      <c r="DS62" s="99"/>
      <c r="DT62" s="99"/>
      <c r="DU62" s="99"/>
      <c r="DV62" s="99"/>
      <c r="DW62" s="99"/>
      <c r="DX62" s="99"/>
      <c r="DY62" s="99"/>
      <c r="DZ62" s="99"/>
      <c r="EA62" s="99"/>
      <c r="EB62" s="99"/>
      <c r="EC62" s="99"/>
      <c r="ED62" s="99"/>
      <c r="EE62" s="99"/>
      <c r="EF62" s="99"/>
      <c r="EG62" s="99"/>
      <c r="EH62" s="99"/>
      <c r="EI62" s="99"/>
      <c r="EJ62" s="99"/>
      <c r="EK62" s="99"/>
      <c r="EL62" s="99"/>
      <c r="EM62" s="99"/>
      <c r="EN62" s="99"/>
      <c r="EO62" s="99"/>
      <c r="EP62" s="99"/>
      <c r="EQ62" s="99"/>
      <c r="ER62" s="99"/>
      <c r="ES62" s="99"/>
      <c r="ET62" s="99"/>
      <c r="EU62" s="99"/>
      <c r="EV62" s="99"/>
      <c r="EW62" s="99"/>
      <c r="EX62" s="99"/>
      <c r="EY62" s="99"/>
      <c r="EZ62" s="99"/>
      <c r="FA62" s="99"/>
      <c r="FB62" s="99"/>
      <c r="FC62" s="99"/>
      <c r="FD62" s="99"/>
      <c r="FE62" s="99"/>
      <c r="FF62" s="99"/>
      <c r="FG62" s="99"/>
      <c r="FH62" s="99"/>
      <c r="FI62" s="99"/>
      <c r="FJ62" s="99"/>
      <c r="FK62" s="99"/>
      <c r="FL62" s="99"/>
      <c r="FM62" s="99"/>
      <c r="FN62" s="99"/>
      <c r="FO62" s="99"/>
      <c r="FP62" s="99"/>
      <c r="FQ62" s="99"/>
      <c r="FR62" s="99"/>
      <c r="FS62" s="99"/>
      <c r="FT62" s="99"/>
      <c r="FU62" s="99"/>
      <c r="FV62" s="99"/>
      <c r="FW62" s="99"/>
      <c r="FX62" s="99"/>
      <c r="FY62" s="99"/>
      <c r="FZ62" s="99"/>
      <c r="GA62" s="99"/>
      <c r="GB62" s="99"/>
      <c r="GC62" s="99"/>
      <c r="GD62" s="99"/>
      <c r="GE62" s="99"/>
      <c r="GF62" s="99"/>
      <c r="GG62" s="99"/>
      <c r="GH62" s="99"/>
      <c r="GI62" s="99"/>
      <c r="GJ62" s="99"/>
      <c r="GK62" s="99"/>
      <c r="GL62" s="99"/>
      <c r="GM62" s="99"/>
      <c r="GN62" s="99"/>
      <c r="GO62" s="99"/>
      <c r="GP62" s="99"/>
      <c r="GQ62" s="99"/>
      <c r="GR62" s="99"/>
      <c r="GS62" s="99"/>
      <c r="GT62" s="99"/>
      <c r="GU62" s="99"/>
      <c r="GV62" s="99"/>
      <c r="GW62" s="99"/>
      <c r="GX62" s="99"/>
      <c r="GY62" s="99"/>
      <c r="GZ62" s="99"/>
      <c r="HA62" s="99"/>
      <c r="HB62" s="99"/>
      <c r="HC62" s="99"/>
      <c r="HD62" s="99"/>
      <c r="HE62" s="99"/>
      <c r="HF62" s="99"/>
      <c r="HG62" s="99"/>
      <c r="HH62" s="99"/>
      <c r="HI62" s="99"/>
      <c r="HJ62" s="99"/>
      <c r="HK62" s="99"/>
      <c r="HL62" s="99"/>
      <c r="HM62" s="99"/>
      <c r="HN62" s="99"/>
      <c r="HO62" s="99"/>
      <c r="HP62" s="99"/>
      <c r="HQ62" s="99"/>
      <c r="HR62" s="99"/>
      <c r="HS62" s="99"/>
      <c r="HT62" s="99"/>
      <c r="HU62" s="99"/>
      <c r="HV62" s="99"/>
      <c r="HW62" s="99"/>
      <c r="HX62" s="99"/>
      <c r="HY62" s="99"/>
      <c r="HZ62" s="99"/>
      <c r="IA62" s="99"/>
      <c r="IB62" s="99"/>
      <c r="IC62" s="99"/>
      <c r="ID62" s="99"/>
      <c r="IE62" s="99"/>
      <c r="IF62" s="99"/>
      <c r="IG62" s="99"/>
      <c r="IH62" s="99"/>
      <c r="II62" s="99"/>
      <c r="IJ62" s="99"/>
      <c r="IK62" s="99"/>
      <c r="IL62" s="99"/>
      <c r="IM62" s="99"/>
      <c r="IN62" s="99"/>
      <c r="IO62" s="99"/>
      <c r="IP62" s="99"/>
      <c r="IQ62" s="99"/>
      <c r="IR62" s="99"/>
      <c r="IS62" s="99"/>
      <c r="IT62" s="99"/>
      <c r="IU62" s="99"/>
    </row>
    <row r="63" spans="1:255" s="100" customFormat="1" ht="12" customHeight="1" x14ac:dyDescent="0.25">
      <c r="A63" s="93"/>
      <c r="B63" s="118" t="s">
        <v>105</v>
      </c>
      <c r="C63" s="119" t="s">
        <v>95</v>
      </c>
      <c r="D63" s="119">
        <v>2</v>
      </c>
      <c r="E63" s="119" t="s">
        <v>63</v>
      </c>
      <c r="F63" s="120">
        <v>58960</v>
      </c>
      <c r="G63" s="121">
        <f>D63*F63</f>
        <v>117920</v>
      </c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99"/>
      <c r="GI63" s="99"/>
      <c r="GJ63" s="99"/>
      <c r="GK63" s="99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99"/>
      <c r="HM63" s="99"/>
      <c r="HN63" s="99"/>
      <c r="HO63" s="99"/>
      <c r="HP63" s="99"/>
      <c r="HQ63" s="99"/>
      <c r="HR63" s="99"/>
      <c r="HS63" s="99"/>
      <c r="HT63" s="99"/>
      <c r="HU63" s="99"/>
      <c r="HV63" s="99"/>
      <c r="HW63" s="99"/>
      <c r="HX63" s="99"/>
      <c r="HY63" s="99"/>
      <c r="HZ63" s="99"/>
      <c r="IA63" s="99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9"/>
      <c r="IM63" s="99"/>
      <c r="IN63" s="99"/>
      <c r="IO63" s="99"/>
      <c r="IP63" s="99"/>
      <c r="IQ63" s="99"/>
      <c r="IR63" s="99"/>
      <c r="IS63" s="99"/>
      <c r="IT63" s="99"/>
      <c r="IU63" s="99"/>
    </row>
    <row r="64" spans="1:255" ht="11.25" customHeight="1" x14ac:dyDescent="0.25">
      <c r="B64" s="18" t="s">
        <v>36</v>
      </c>
      <c r="C64" s="19"/>
      <c r="D64" s="19"/>
      <c r="E64" s="19"/>
      <c r="F64" s="20"/>
      <c r="G64" s="21">
        <f>SUM(G60:G63)</f>
        <v>259520</v>
      </c>
    </row>
    <row r="65" spans="1:7" ht="11.25" customHeight="1" x14ac:dyDescent="0.25">
      <c r="B65" s="38"/>
      <c r="C65" s="38"/>
      <c r="D65" s="38"/>
      <c r="E65" s="38"/>
      <c r="F65" s="39"/>
      <c r="G65" s="39"/>
    </row>
    <row r="66" spans="1:7" ht="11.25" customHeight="1" x14ac:dyDescent="0.25">
      <c r="B66" s="40" t="s">
        <v>37</v>
      </c>
      <c r="C66" s="41"/>
      <c r="D66" s="41"/>
      <c r="E66" s="41"/>
      <c r="F66" s="41"/>
      <c r="G66" s="42">
        <f>G35+G40+G45+G56+G64</f>
        <v>4783250</v>
      </c>
    </row>
    <row r="67" spans="1:7" ht="11.25" customHeight="1" x14ac:dyDescent="0.25">
      <c r="B67" s="43" t="s">
        <v>38</v>
      </c>
      <c r="C67" s="24"/>
      <c r="D67" s="24"/>
      <c r="E67" s="24"/>
      <c r="F67" s="24"/>
      <c r="G67" s="44">
        <v>239163</v>
      </c>
    </row>
    <row r="68" spans="1:7" ht="11.25" customHeight="1" x14ac:dyDescent="0.25">
      <c r="B68" s="45" t="s">
        <v>39</v>
      </c>
      <c r="C68" s="23"/>
      <c r="D68" s="23"/>
      <c r="E68" s="23"/>
      <c r="F68" s="23"/>
      <c r="G68" s="46">
        <f>G67+G66</f>
        <v>5022413</v>
      </c>
    </row>
    <row r="69" spans="1:7" ht="11.25" customHeight="1" x14ac:dyDescent="0.25">
      <c r="B69" s="43" t="s">
        <v>40</v>
      </c>
      <c r="C69" s="24"/>
      <c r="D69" s="24"/>
      <c r="E69" s="24"/>
      <c r="F69" s="24"/>
      <c r="G69" s="44">
        <f>G12</f>
        <v>7425000</v>
      </c>
    </row>
    <row r="70" spans="1:7" ht="11.25" customHeight="1" x14ac:dyDescent="0.25">
      <c r="B70" s="47" t="s">
        <v>41</v>
      </c>
      <c r="C70" s="48"/>
      <c r="D70" s="48"/>
      <c r="E70" s="48"/>
      <c r="F70" s="48"/>
      <c r="G70" s="49">
        <f>G69-G68</f>
        <v>2402587</v>
      </c>
    </row>
    <row r="71" spans="1:7" ht="12" customHeight="1" x14ac:dyDescent="0.25">
      <c r="A71" s="35"/>
      <c r="B71" s="36" t="s">
        <v>42</v>
      </c>
      <c r="C71" s="37"/>
      <c r="D71" s="37"/>
      <c r="E71" s="37"/>
      <c r="F71" s="37"/>
      <c r="G71" s="32"/>
    </row>
    <row r="72" spans="1:7" ht="12.75" customHeight="1" thickBot="1" x14ac:dyDescent="0.3">
      <c r="A72" s="35"/>
      <c r="B72" s="50"/>
      <c r="C72" s="37"/>
      <c r="D72" s="37"/>
      <c r="E72" s="37"/>
      <c r="F72" s="37"/>
      <c r="G72" s="32"/>
    </row>
    <row r="73" spans="1:7" ht="9" customHeight="1" x14ac:dyDescent="0.25">
      <c r="A73" s="35"/>
      <c r="B73" s="62" t="s">
        <v>43</v>
      </c>
      <c r="C73" s="63"/>
      <c r="D73" s="63"/>
      <c r="E73" s="63"/>
      <c r="F73" s="64"/>
      <c r="G73" s="32"/>
    </row>
    <row r="74" spans="1:7" ht="9" customHeight="1" x14ac:dyDescent="0.25">
      <c r="A74" s="35"/>
      <c r="B74" s="65" t="s">
        <v>44</v>
      </c>
      <c r="C74" s="34"/>
      <c r="D74" s="34"/>
      <c r="E74" s="34"/>
      <c r="F74" s="66"/>
      <c r="G74" s="32"/>
    </row>
    <row r="75" spans="1:7" ht="9" customHeight="1" x14ac:dyDescent="0.25">
      <c r="A75" s="35"/>
      <c r="B75" s="65" t="s">
        <v>45</v>
      </c>
      <c r="C75" s="34"/>
      <c r="D75" s="34"/>
      <c r="E75" s="34"/>
      <c r="F75" s="66"/>
      <c r="G75" s="32"/>
    </row>
    <row r="76" spans="1:7" ht="9" customHeight="1" x14ac:dyDescent="0.25">
      <c r="A76" s="35"/>
      <c r="B76" s="65" t="s">
        <v>119</v>
      </c>
      <c r="C76" s="34"/>
      <c r="D76" s="34"/>
      <c r="E76" s="34"/>
      <c r="F76" s="66"/>
      <c r="G76" s="32"/>
    </row>
    <row r="77" spans="1:7" ht="9" customHeight="1" x14ac:dyDescent="0.25">
      <c r="A77" s="35"/>
      <c r="B77" s="65" t="s">
        <v>46</v>
      </c>
      <c r="C77" s="34"/>
      <c r="D77" s="34"/>
      <c r="E77" s="34"/>
      <c r="F77" s="66"/>
      <c r="G77" s="32"/>
    </row>
    <row r="78" spans="1:7" ht="9" customHeight="1" x14ac:dyDescent="0.25">
      <c r="A78" s="35"/>
      <c r="B78" s="65" t="s">
        <v>47</v>
      </c>
      <c r="C78" s="34"/>
      <c r="D78" s="34"/>
      <c r="E78" s="34"/>
      <c r="F78" s="66"/>
      <c r="G78" s="32"/>
    </row>
    <row r="79" spans="1:7" ht="9" customHeight="1" thickBot="1" x14ac:dyDescent="0.3">
      <c r="A79" s="35"/>
      <c r="B79" s="67" t="s">
        <v>48</v>
      </c>
      <c r="C79" s="68"/>
      <c r="D79" s="68"/>
      <c r="E79" s="68"/>
      <c r="F79" s="69"/>
      <c r="G79" s="32"/>
    </row>
    <row r="80" spans="1:7" ht="12.75" customHeight="1" x14ac:dyDescent="0.25">
      <c r="A80" s="35"/>
      <c r="B80" s="60"/>
      <c r="C80" s="34"/>
      <c r="D80" s="34"/>
      <c r="E80" s="34"/>
      <c r="F80" s="34"/>
      <c r="G80" s="32"/>
    </row>
    <row r="81" spans="1:7" ht="15" customHeight="1" thickBot="1" x14ac:dyDescent="0.3">
      <c r="A81" s="35"/>
      <c r="B81" s="91" t="s">
        <v>49</v>
      </c>
      <c r="C81" s="92"/>
      <c r="D81" s="59"/>
      <c r="E81" s="26"/>
      <c r="F81" s="26"/>
      <c r="G81" s="32"/>
    </row>
    <row r="82" spans="1:7" ht="12" customHeight="1" thickBot="1" x14ac:dyDescent="0.3">
      <c r="A82" s="35"/>
      <c r="B82" s="52" t="s">
        <v>35</v>
      </c>
      <c r="C82" s="27" t="s">
        <v>106</v>
      </c>
      <c r="D82" s="53" t="s">
        <v>50</v>
      </c>
      <c r="E82" s="89" t="s">
        <v>112</v>
      </c>
      <c r="F82" s="90"/>
      <c r="G82" s="32"/>
    </row>
    <row r="83" spans="1:7" ht="12" customHeight="1" x14ac:dyDescent="0.25">
      <c r="A83" s="35"/>
      <c r="B83" s="54" t="s">
        <v>51</v>
      </c>
      <c r="C83" s="28">
        <f>G35</f>
        <v>1950000</v>
      </c>
      <c r="D83" s="78">
        <f>(C83/C89)</f>
        <v>0.38825958757274642</v>
      </c>
      <c r="E83" s="79" t="s">
        <v>109</v>
      </c>
      <c r="F83" s="80">
        <v>0.9</v>
      </c>
      <c r="G83" s="32"/>
    </row>
    <row r="84" spans="1:7" ht="12" customHeight="1" x14ac:dyDescent="0.25">
      <c r="A84" s="35"/>
      <c r="B84" s="54" t="s">
        <v>52</v>
      </c>
      <c r="C84" s="28">
        <f>G40</f>
        <v>0</v>
      </c>
      <c r="D84" s="78">
        <v>0</v>
      </c>
      <c r="E84" s="81" t="s">
        <v>111</v>
      </c>
      <c r="F84" s="82">
        <v>0.9</v>
      </c>
      <c r="G84" s="32"/>
    </row>
    <row r="85" spans="1:7" ht="12" customHeight="1" thickBot="1" x14ac:dyDescent="0.3">
      <c r="A85" s="35"/>
      <c r="B85" s="54" t="s">
        <v>53</v>
      </c>
      <c r="C85" s="28">
        <f>G45</f>
        <v>0</v>
      </c>
      <c r="D85" s="78">
        <f>(C85/C89)</f>
        <v>0</v>
      </c>
      <c r="E85" s="83" t="s">
        <v>110</v>
      </c>
      <c r="F85" s="84">
        <v>0.8</v>
      </c>
      <c r="G85" s="32"/>
    </row>
    <row r="86" spans="1:7" ht="12" customHeight="1" x14ac:dyDescent="0.25">
      <c r="A86" s="35"/>
      <c r="B86" s="54" t="s">
        <v>29</v>
      </c>
      <c r="C86" s="28">
        <f>G56</f>
        <v>2573730</v>
      </c>
      <c r="D86" s="55">
        <f>(C86/C89)</f>
        <v>0.51244889657620751</v>
      </c>
      <c r="E86" s="26"/>
      <c r="F86" s="26"/>
      <c r="G86" s="32"/>
    </row>
    <row r="87" spans="1:7" ht="12" customHeight="1" x14ac:dyDescent="0.25">
      <c r="A87" s="35"/>
      <c r="B87" s="54" t="s">
        <v>54</v>
      </c>
      <c r="C87" s="29">
        <f>G64</f>
        <v>259520</v>
      </c>
      <c r="D87" s="55">
        <f>(C87/C89)</f>
        <v>5.1672373418912385E-2</v>
      </c>
      <c r="E87" s="31"/>
      <c r="F87" s="31"/>
      <c r="G87" s="32"/>
    </row>
    <row r="88" spans="1:7" ht="12" customHeight="1" x14ac:dyDescent="0.25">
      <c r="A88" s="35"/>
      <c r="B88" s="54" t="s">
        <v>55</v>
      </c>
      <c r="C88" s="29">
        <f>G67</f>
        <v>239163</v>
      </c>
      <c r="D88" s="55">
        <f>(C88/C89)</f>
        <v>4.7619142432133714E-2</v>
      </c>
      <c r="E88" s="31"/>
      <c r="F88" s="31"/>
      <c r="G88" s="32"/>
    </row>
    <row r="89" spans="1:7" ht="12.75" customHeight="1" thickBot="1" x14ac:dyDescent="0.3">
      <c r="A89" s="35"/>
      <c r="B89" s="56" t="s">
        <v>56</v>
      </c>
      <c r="C89" s="57">
        <f>SUM(C83:C88)</f>
        <v>5022413</v>
      </c>
      <c r="D89" s="58">
        <f>SUM(D83:D88)</f>
        <v>1</v>
      </c>
      <c r="E89" s="31"/>
      <c r="F89" s="31"/>
      <c r="G89" s="32"/>
    </row>
    <row r="90" spans="1:7" ht="12" customHeight="1" x14ac:dyDescent="0.25">
      <c r="A90" s="35"/>
      <c r="B90" s="50"/>
      <c r="C90" s="37"/>
      <c r="D90" s="37"/>
      <c r="E90" s="37"/>
      <c r="F90" s="37"/>
      <c r="G90" s="32"/>
    </row>
    <row r="91" spans="1:7" ht="12.75" customHeight="1" x14ac:dyDescent="0.25">
      <c r="A91" s="35"/>
      <c r="B91" s="51"/>
      <c r="C91" s="37"/>
      <c r="D91" s="37"/>
      <c r="E91" s="37"/>
      <c r="F91" s="37"/>
      <c r="G91" s="32"/>
    </row>
    <row r="92" spans="1:7" ht="12" customHeight="1" thickBot="1" x14ac:dyDescent="0.3">
      <c r="A92" s="25"/>
      <c r="B92" s="71"/>
      <c r="C92" s="72" t="s">
        <v>120</v>
      </c>
      <c r="D92" s="73"/>
      <c r="E92" s="74"/>
      <c r="F92" s="30"/>
      <c r="G92" s="32"/>
    </row>
    <row r="93" spans="1:7" ht="12" customHeight="1" x14ac:dyDescent="0.25">
      <c r="A93" s="35"/>
      <c r="B93" s="75" t="s">
        <v>107</v>
      </c>
      <c r="C93" s="127">
        <v>3800</v>
      </c>
      <c r="D93" s="127">
        <v>4125</v>
      </c>
      <c r="E93" s="128">
        <v>4500</v>
      </c>
      <c r="F93" s="70"/>
      <c r="G93" s="33"/>
    </row>
    <row r="94" spans="1:7" ht="12.75" customHeight="1" thickBot="1" x14ac:dyDescent="0.3">
      <c r="A94" s="35"/>
      <c r="B94" s="56" t="s">
        <v>108</v>
      </c>
      <c r="C94" s="57">
        <f>(G68/C93)</f>
        <v>1321.6876315789473</v>
      </c>
      <c r="D94" s="57">
        <f>(G68/D93)</f>
        <v>1217.5546666666667</v>
      </c>
      <c r="E94" s="76">
        <f>(G68/E93)</f>
        <v>1116.0917777777777</v>
      </c>
      <c r="F94" s="70"/>
      <c r="G94" s="33"/>
    </row>
    <row r="95" spans="1:7" ht="15.6" customHeight="1" x14ac:dyDescent="0.25">
      <c r="A95" s="35"/>
      <c r="B95" s="61" t="s">
        <v>57</v>
      </c>
      <c r="C95" s="34"/>
      <c r="D95" s="34"/>
      <c r="E95" s="34"/>
      <c r="F95" s="34"/>
      <c r="G95" s="34"/>
    </row>
  </sheetData>
  <mergeCells count="10">
    <mergeCell ref="E9:F9"/>
    <mergeCell ref="E14:F14"/>
    <mergeCell ref="E15:F15"/>
    <mergeCell ref="B17:G17"/>
    <mergeCell ref="E82:F82"/>
    <mergeCell ref="B81:C81"/>
    <mergeCell ref="E13:F13"/>
    <mergeCell ref="E11:F11"/>
    <mergeCell ref="E10:F10"/>
    <mergeCell ref="E12:F12"/>
  </mergeCells>
  <pageMargins left="0.74803149606299213" right="0.74803149606299213" top="0.98425196850393704" bottom="0.98425196850393704" header="0" footer="0"/>
  <pageSetup paperSize="14" scale="74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BOVINOS</vt:lpstr>
      <vt:lpstr>BOVINOS!Área_de_impresión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2022-06-17T11:41:20Z</cp:lastPrinted>
  <dcterms:created xsi:type="dcterms:W3CDTF">2020-11-27T12:49:26Z</dcterms:created>
  <dcterms:modified xsi:type="dcterms:W3CDTF">2023-02-15T14:56:56Z</dcterms:modified>
</cp:coreProperties>
</file>