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Brocoli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1" l="1"/>
  <c r="G51" i="1"/>
  <c r="G59" i="1"/>
  <c r="G58" i="1"/>
  <c r="G57" i="1"/>
  <c r="G56" i="1"/>
  <c r="G55" i="1"/>
  <c r="G54" i="1"/>
  <c r="G53" i="1"/>
  <c r="G50" i="1"/>
  <c r="G49" i="1"/>
  <c r="G48" i="1"/>
  <c r="G47" i="1"/>
  <c r="G28" i="1"/>
  <c r="G27" i="1"/>
  <c r="G26" i="1"/>
  <c r="G25" i="1"/>
  <c r="G24" i="1"/>
  <c r="G23" i="1"/>
  <c r="G22" i="1"/>
  <c r="G21" i="1"/>
  <c r="G12" i="1"/>
  <c r="G39" i="1" l="1"/>
  <c r="G40" i="1"/>
  <c r="G41" i="1"/>
  <c r="G65" i="1" l="1"/>
  <c r="G64" i="1"/>
  <c r="G66" i="1" l="1"/>
  <c r="G29" i="1" l="1"/>
  <c r="G38" i="1" l="1"/>
  <c r="G42" i="1" s="1"/>
  <c r="C89" i="1" l="1"/>
  <c r="C87" i="1"/>
  <c r="G71" i="1"/>
  <c r="C85" i="1" l="1"/>
  <c r="G60" i="1"/>
  <c r="C88" i="1" s="1"/>
  <c r="G68" i="1" l="1"/>
  <c r="G69" i="1" s="1"/>
  <c r="G70" i="1" l="1"/>
  <c r="D96" i="1" s="1"/>
  <c r="C90" i="1"/>
  <c r="E96" i="1" l="1"/>
  <c r="C96" i="1"/>
  <c r="G72" i="1"/>
  <c r="C91" i="1"/>
  <c r="D88" i="1" l="1"/>
  <c r="D87" i="1"/>
  <c r="D89" i="1"/>
  <c r="D85" i="1"/>
  <c r="D90" i="1"/>
  <c r="D91" i="1" l="1"/>
</calcChain>
</file>

<file path=xl/sharedStrings.xml><?xml version="1.0" encoding="utf-8"?>
<sst xmlns="http://schemas.openxmlformats.org/spreadsheetml/2006/main" count="171" uniqueCount="116">
  <si>
    <t>RUBRO O CULTIVO</t>
  </si>
  <si>
    <t>BROCOLI</t>
  </si>
  <si>
    <t>RENDIMIENTO (Atados/Há.)</t>
  </si>
  <si>
    <t>VARIEDAD</t>
  </si>
  <si>
    <t>AVENGER</t>
  </si>
  <si>
    <t>FECHA ESTIMADA  PRECIO VENTA</t>
  </si>
  <si>
    <t>MARZO 2023</t>
  </si>
  <si>
    <t>NIVEL TECNOLÓGICO</t>
  </si>
  <si>
    <t>Alto</t>
  </si>
  <si>
    <t>PRECIO ESPERADO ($/atados)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</si>
  <si>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</si>
  <si>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</si>
  <si>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</si>
  <si>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</si>
  <si>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</si>
  <si>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</si>
  <si>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</si>
  <si>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</si>
  <si>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Lluta- Azapa- Vitor- P.Concordia</t>
  </si>
  <si>
    <t>FECHA DE COSECHA</t>
  </si>
  <si>
    <t>agosto- septiembre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</si>
  <si>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</si>
  <si>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</si>
  <si>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</si>
  <si>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</si>
  <si>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</si>
  <si>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</si>
  <si>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</si>
  <si>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</si>
  <si>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</si>
  <si>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</si>
  <si>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</si>
  <si>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suelo</t>
  </si>
  <si>
    <t>JH</t>
  </si>
  <si>
    <t>marzo</t>
  </si>
  <si>
    <t>Almácigo y trasplante</t>
  </si>
  <si>
    <t>abril- mayo</t>
  </si>
  <si>
    <t>Riego y fertirrigación</t>
  </si>
  <si>
    <t>abril-septiembre</t>
  </si>
  <si>
    <t>Aplicación materia orgánica</t>
  </si>
  <si>
    <t>Aplicación de fertilizantes</t>
  </si>
  <si>
    <t>marzo- agosto</t>
  </si>
  <si>
    <t>Aplicación agroquímicos</t>
  </si>
  <si>
    <t>abril- septiembre</t>
  </si>
  <si>
    <t xml:space="preserve">Cosecha </t>
  </si>
  <si>
    <t>agosto-septiembre</t>
  </si>
  <si>
    <t>Selección y embalaje</t>
  </si>
  <si>
    <t>Subtotal Jornadas Hombre</t>
  </si>
  <si>
    <t>JORNADAS ANIMAL</t>
  </si>
  <si>
    <t>Subtotal Jornadas Animal</t>
  </si>
  <si>
    <t>MAQUINARIA</t>
  </si>
  <si>
    <t>Tractor/Arado</t>
  </si>
  <si>
    <t>JM</t>
  </si>
  <si>
    <t>febrero- marzo</t>
  </si>
  <si>
    <t>Tractor/Rotovador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</si>
  <si>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</si>
  <si>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</si>
  <si>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</si>
  <si>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</si>
  <si>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</si>
  <si>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</si>
  <si>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</si>
  <si>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</si>
  <si>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>semillas( envase de 5000)</t>
  </si>
  <si>
    <t xml:space="preserve">u </t>
  </si>
  <si>
    <t>abril</t>
  </si>
  <si>
    <t>FERTILIZANTES</t>
  </si>
  <si>
    <t>Nitrato de Potasio</t>
  </si>
  <si>
    <t>Kg</t>
  </si>
  <si>
    <t>marzo- mayo</t>
  </si>
  <si>
    <t>Sulfato de Potasio</t>
  </si>
  <si>
    <t>Urea</t>
  </si>
  <si>
    <t>abril- agosto</t>
  </si>
  <si>
    <t>Superfosfato Triple</t>
  </si>
  <si>
    <t>marzo- abril</t>
  </si>
  <si>
    <t>Fosfato monoamónico</t>
  </si>
  <si>
    <t>Materia orgánica (guano)</t>
  </si>
  <si>
    <t>INSECTICIDAS</t>
  </si>
  <si>
    <t>Fitolin (F)</t>
  </si>
  <si>
    <t>Lt.</t>
  </si>
  <si>
    <t>Clorpirifos 48% EC</t>
  </si>
  <si>
    <t>Dimetoato 40% EC (I)</t>
  </si>
  <si>
    <t>Selecron 720 EC (I)</t>
  </si>
  <si>
    <t>Subtotal Insumos</t>
  </si>
  <si>
    <t>OTROS</t>
  </si>
  <si>
    <t>Item</t>
  </si>
  <si>
    <t>Cinta riego</t>
  </si>
  <si>
    <t>u</t>
  </si>
  <si>
    <t>cajas plataneras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</si>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</sst>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2" x14ac:knownFonts="1">
    <font>
      <sz val="11"/>
      <color indexed="8"/>
      <name val="Calibri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41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3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/>
    <xf numFmtId="0" fontId="2" fillId="2" borderId="6" xfId="0" applyFont="1" applyFill="1" applyBorder="1"/>
    <xf numFmtId="49" fontId="7" fillId="2" borderId="6" xfId="0" applyNumberFormat="1" applyFont="1" applyFill="1" applyBorder="1" applyAlignment="1">
      <alignment horizontal="left" vertical="center" wrapText="1"/>
    </xf>
    <xf numFmtId="49" fontId="7" fillId="2" borderId="6" xfId="0" applyNumberFormat="1" applyFont="1" applyFill="1" applyBorder="1"/>
    <xf numFmtId="0" fontId="8" fillId="0" borderId="57" xfId="0" applyFont="1" applyFill="1" applyBorder="1"/>
    <xf numFmtId="0" fontId="6" fillId="0" borderId="57" xfId="0" applyFont="1" applyFill="1" applyBorder="1" applyAlignment="1">
      <alignment wrapText="1"/>
    </xf>
    <xf numFmtId="49" fontId="2" fillId="2" borderId="47" xfId="0" applyNumberFormat="1" applyFont="1" applyFill="1" applyBorder="1" applyAlignment="1">
      <alignment vertical="center"/>
    </xf>
    <xf numFmtId="49" fontId="2" fillId="2" borderId="49" xfId="0" applyNumberFormat="1" applyFont="1" applyFill="1" applyBorder="1" applyAlignment="1">
      <alignment vertical="center"/>
    </xf>
    <xf numFmtId="0" fontId="7" fillId="8" borderId="54" xfId="0" applyNumberFormat="1" applyFont="1" applyFill="1" applyBorder="1" applyAlignment="1">
      <alignment vertical="center"/>
    </xf>
    <xf numFmtId="0" fontId="7" fillId="8" borderId="55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 vertical="justify"/>
    </xf>
    <xf numFmtId="0" fontId="2" fillId="0" borderId="0" xfId="0" applyNumberFormat="1" applyFont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2" fillId="2" borderId="1" xfId="0" applyFont="1" applyFill="1" applyBorder="1" applyAlignment="1">
      <alignment horizontal="justify" vertical="justify"/>
    </xf>
    <xf numFmtId="0" fontId="2" fillId="2" borderId="8" xfId="0" applyFont="1" applyFill="1" applyBorder="1" applyAlignment="1">
      <alignment horizontal="justify" vertical="justify" wrapText="1"/>
    </xf>
    <xf numFmtId="14" fontId="2" fillId="2" borderId="9" xfId="0" applyNumberFormat="1" applyFont="1" applyFill="1" applyBorder="1" applyAlignment="1">
      <alignment horizontal="justify" vertical="justify"/>
    </xf>
    <xf numFmtId="0" fontId="2" fillId="2" borderId="3" xfId="0" applyFont="1" applyFill="1" applyBorder="1" applyAlignment="1">
      <alignment horizontal="justify" vertical="justify"/>
    </xf>
    <xf numFmtId="0" fontId="2" fillId="2" borderId="9" xfId="0" applyFont="1" applyFill="1" applyBorder="1" applyAlignment="1">
      <alignment horizontal="justify" vertical="justify"/>
    </xf>
    <xf numFmtId="0" fontId="2" fillId="2" borderId="9" xfId="0" applyFont="1" applyFill="1" applyBorder="1" applyAlignment="1">
      <alignment horizontal="justify" vertical="justify" wrapText="1"/>
    </xf>
    <xf numFmtId="0" fontId="2" fillId="2" borderId="10" xfId="0" applyFont="1" applyFill="1" applyBorder="1" applyAlignment="1">
      <alignment horizontal="justify" vertical="justify"/>
    </xf>
    <xf numFmtId="0" fontId="2" fillId="2" borderId="11" xfId="0" applyFont="1" applyFill="1" applyBorder="1" applyAlignment="1">
      <alignment horizontal="justify" vertical="justify"/>
    </xf>
    <xf numFmtId="0" fontId="2" fillId="2" borderId="12" xfId="0" applyFont="1" applyFill="1" applyBorder="1" applyAlignment="1">
      <alignment horizontal="justify" vertical="justify"/>
    </xf>
    <xf numFmtId="49" fontId="3" fillId="5" borderId="13" xfId="0" applyNumberFormat="1" applyFont="1" applyFill="1" applyBorder="1" applyAlignment="1">
      <alignment horizontal="justify" vertical="justify"/>
    </xf>
    <xf numFmtId="0" fontId="2" fillId="2" borderId="14" xfId="0" applyFont="1" applyFill="1" applyBorder="1" applyAlignment="1">
      <alignment horizontal="justify" vertical="justify"/>
    </xf>
    <xf numFmtId="49" fontId="3" fillId="3" borderId="6" xfId="0" applyNumberFormat="1" applyFont="1" applyFill="1" applyBorder="1" applyAlignment="1">
      <alignment horizontal="justify" vertical="justify" wrapText="1"/>
    </xf>
    <xf numFmtId="49" fontId="4" fillId="3" borderId="6" xfId="0" applyNumberFormat="1" applyFont="1" applyFill="1" applyBorder="1" applyAlignment="1">
      <alignment horizontal="justify" vertical="justify"/>
    </xf>
    <xf numFmtId="3" fontId="2" fillId="2" borderId="12" xfId="0" applyNumberFormat="1" applyFont="1" applyFill="1" applyBorder="1" applyAlignment="1">
      <alignment horizontal="justify" vertical="justify"/>
    </xf>
    <xf numFmtId="49" fontId="3" fillId="5" borderId="15" xfId="0" applyNumberFormat="1" applyFont="1" applyFill="1" applyBorder="1" applyAlignment="1">
      <alignment horizontal="justify" vertical="justify"/>
    </xf>
    <xf numFmtId="0" fontId="2" fillId="2" borderId="16" xfId="0" applyFont="1" applyFill="1" applyBorder="1" applyAlignment="1">
      <alignment horizontal="justify" vertical="justify"/>
    </xf>
    <xf numFmtId="0" fontId="2" fillId="2" borderId="2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 wrapText="1"/>
    </xf>
    <xf numFmtId="0" fontId="2" fillId="2" borderId="15" xfId="0" applyFont="1" applyFill="1" applyBorder="1" applyAlignment="1">
      <alignment horizontal="justify" vertical="justify"/>
    </xf>
    <xf numFmtId="49" fontId="4" fillId="3" borderId="15" xfId="0" applyNumberFormat="1" applyFont="1" applyFill="1" applyBorder="1" applyAlignment="1">
      <alignment horizontal="justify" vertical="justify"/>
    </xf>
    <xf numFmtId="0" fontId="4" fillId="3" borderId="15" xfId="0" applyFont="1" applyFill="1" applyBorder="1" applyAlignment="1">
      <alignment horizontal="justify" vertical="justify"/>
    </xf>
    <xf numFmtId="0" fontId="2" fillId="2" borderId="17" xfId="0" applyFont="1" applyFill="1" applyBorder="1" applyAlignment="1">
      <alignment horizontal="justify" vertical="justify"/>
    </xf>
    <xf numFmtId="0" fontId="2" fillId="2" borderId="18" xfId="0" applyFont="1" applyFill="1" applyBorder="1" applyAlignment="1">
      <alignment horizontal="justify" vertical="justify"/>
    </xf>
    <xf numFmtId="3" fontId="2" fillId="2" borderId="18" xfId="0" applyNumberFormat="1" applyFont="1" applyFill="1" applyBorder="1" applyAlignment="1">
      <alignment horizontal="justify" vertical="justify"/>
    </xf>
    <xf numFmtId="49" fontId="3" fillId="3" borderId="13" xfId="0" applyNumberFormat="1" applyFont="1" applyFill="1" applyBorder="1" applyAlignment="1">
      <alignment horizontal="justify" vertical="justify" wrapText="1"/>
    </xf>
    <xf numFmtId="0" fontId="2" fillId="2" borderId="24" xfId="0" applyFont="1" applyFill="1" applyBorder="1" applyAlignment="1">
      <alignment horizontal="justify" vertical="justify"/>
    </xf>
    <xf numFmtId="49" fontId="4" fillId="3" borderId="60" xfId="0" applyNumberFormat="1" applyFont="1" applyFill="1" applyBorder="1" applyAlignment="1">
      <alignment horizontal="justify" vertical="justify"/>
    </xf>
    <xf numFmtId="0" fontId="2" fillId="0" borderId="22" xfId="0" applyNumberFormat="1" applyFont="1" applyBorder="1" applyAlignment="1">
      <alignment horizontal="justify" vertical="justify"/>
    </xf>
    <xf numFmtId="49" fontId="3" fillId="3" borderId="58" xfId="0" applyNumberFormat="1" applyFont="1" applyFill="1" applyBorder="1" applyAlignment="1">
      <alignment horizontal="justify" vertical="justify"/>
    </xf>
    <xf numFmtId="49" fontId="3" fillId="3" borderId="58" xfId="0" applyNumberFormat="1" applyFont="1" applyFill="1" applyBorder="1" applyAlignment="1">
      <alignment horizontal="justify" vertical="justify" wrapText="1"/>
    </xf>
    <xf numFmtId="49" fontId="3" fillId="3" borderId="32" xfId="0" applyNumberFormat="1" applyFont="1" applyFill="1" applyBorder="1" applyAlignment="1">
      <alignment horizontal="justify" vertical="justify" wrapText="1"/>
    </xf>
    <xf numFmtId="49" fontId="3" fillId="3" borderId="32" xfId="0" applyNumberFormat="1" applyFont="1" applyFill="1" applyBorder="1" applyAlignment="1">
      <alignment horizontal="justify" vertical="justify"/>
    </xf>
    <xf numFmtId="49" fontId="4" fillId="3" borderId="19" xfId="0" applyNumberFormat="1" applyFont="1" applyFill="1" applyBorder="1" applyAlignment="1">
      <alignment horizontal="justify" vertical="justify"/>
    </xf>
    <xf numFmtId="0" fontId="2" fillId="2" borderId="25" xfId="0" applyFont="1" applyFill="1" applyBorder="1" applyAlignment="1">
      <alignment horizontal="justify" vertical="justify"/>
    </xf>
    <xf numFmtId="3" fontId="2" fillId="2" borderId="25" xfId="0" applyNumberFormat="1" applyFont="1" applyFill="1" applyBorder="1" applyAlignment="1">
      <alignment horizontal="justify" vertical="justify"/>
    </xf>
    <xf numFmtId="49" fontId="3" fillId="5" borderId="26" xfId="0" applyNumberFormat="1" applyFont="1" applyFill="1" applyBorder="1" applyAlignment="1">
      <alignment horizontal="justify" vertical="justify"/>
    </xf>
    <xf numFmtId="0" fontId="3" fillId="5" borderId="27" xfId="0" applyFont="1" applyFill="1" applyBorder="1" applyAlignment="1">
      <alignment horizontal="justify" vertical="justify"/>
    </xf>
    <xf numFmtId="49" fontId="3" fillId="3" borderId="29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49" fontId="3" fillId="5" borderId="29" xfId="0" applyNumberFormat="1" applyFont="1" applyFill="1" applyBorder="1" applyAlignment="1">
      <alignment horizontal="justify" vertical="justify"/>
    </xf>
    <xf numFmtId="0" fontId="3" fillId="5" borderId="15" xfId="0" applyFont="1" applyFill="1" applyBorder="1" applyAlignment="1">
      <alignment horizontal="justify" vertical="justify"/>
    </xf>
    <xf numFmtId="49" fontId="3" fillId="5" borderId="31" xfId="0" applyNumberFormat="1" applyFont="1" applyFill="1" applyBorder="1" applyAlignment="1">
      <alignment horizontal="justify" vertical="justify"/>
    </xf>
    <xf numFmtId="0" fontId="3" fillId="5" borderId="32" xfId="0" applyFont="1" applyFill="1" applyBorder="1" applyAlignment="1">
      <alignment horizontal="justify" vertical="justify"/>
    </xf>
    <xf numFmtId="49" fontId="2" fillId="2" borderId="22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165" fontId="3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49" fontId="7" fillId="2" borderId="44" xfId="0" applyNumberFormat="1" applyFont="1" applyFill="1" applyBorder="1" applyAlignment="1">
      <alignment horizontal="justify" vertical="justify"/>
    </xf>
    <xf numFmtId="0" fontId="2" fillId="2" borderId="45" xfId="0" applyFont="1" applyFill="1" applyBorder="1" applyAlignment="1">
      <alignment horizontal="justify" vertical="justify"/>
    </xf>
    <xf numFmtId="0" fontId="2" fillId="2" borderId="46" xfId="0" applyFont="1" applyFill="1" applyBorder="1" applyAlignment="1">
      <alignment horizontal="justify" vertical="justify"/>
    </xf>
    <xf numFmtId="0" fontId="2" fillId="2" borderId="48" xfId="0" applyFont="1" applyFill="1" applyBorder="1" applyAlignment="1">
      <alignment horizontal="justify" vertical="justify"/>
    </xf>
    <xf numFmtId="0" fontId="2" fillId="2" borderId="50" xfId="0" applyFont="1" applyFill="1" applyBorder="1" applyAlignment="1">
      <alignment horizontal="justify" vertical="justify"/>
    </xf>
    <xf numFmtId="0" fontId="2" fillId="2" borderId="51" xfId="0" applyFont="1" applyFill="1" applyBorder="1" applyAlignment="1">
      <alignment horizontal="justify" vertical="justify"/>
    </xf>
    <xf numFmtId="0" fontId="2" fillId="9" borderId="43" xfId="0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7" fillId="8" borderId="34" xfId="0" applyNumberFormat="1" applyFont="1" applyFill="1" applyBorder="1" applyAlignment="1">
      <alignment horizontal="justify" vertical="justify"/>
    </xf>
    <xf numFmtId="49" fontId="7" fillId="2" borderId="36" xfId="0" applyNumberFormat="1" applyFont="1" applyFill="1" applyBorder="1" applyAlignment="1">
      <alignment horizontal="justify" vertical="justify"/>
    </xf>
    <xf numFmtId="0" fontId="3" fillId="7" borderId="22" xfId="0" applyFont="1" applyFill="1" applyBorder="1" applyAlignment="1">
      <alignment horizontal="justify" vertical="justify"/>
    </xf>
    <xf numFmtId="49" fontId="7" fillId="8" borderId="38" xfId="0" applyNumberFormat="1" applyFont="1" applyFill="1" applyBorder="1" applyAlignment="1">
      <alignment horizontal="justify" vertical="justify"/>
    </xf>
    <xf numFmtId="166" fontId="7" fillId="8" borderId="39" xfId="0" applyNumberFormat="1" applyFont="1" applyFill="1" applyBorder="1" applyAlignment="1">
      <alignment horizontal="justify" vertical="justify"/>
    </xf>
    <xf numFmtId="0" fontId="4" fillId="2" borderId="22" xfId="0" applyFont="1" applyFill="1" applyBorder="1" applyAlignment="1">
      <alignment horizontal="justify" vertical="justify"/>
    </xf>
    <xf numFmtId="0" fontId="2" fillId="2" borderId="20" xfId="0" applyFont="1" applyFill="1" applyBorder="1" applyAlignment="1">
      <alignment horizontal="justify" vertical="justify"/>
    </xf>
    <xf numFmtId="0" fontId="3" fillId="9" borderId="21" xfId="0" applyFont="1" applyFill="1" applyBorder="1" applyAlignment="1">
      <alignment horizontal="justify" vertical="justify"/>
    </xf>
    <xf numFmtId="49" fontId="11" fillId="9" borderId="22" xfId="0" applyNumberFormat="1" applyFont="1" applyFill="1" applyBorder="1" applyAlignment="1">
      <alignment horizontal="justify" vertical="justify"/>
    </xf>
    <xf numFmtId="0" fontId="3" fillId="9" borderId="22" xfId="0" applyFont="1" applyFill="1" applyBorder="1" applyAlignment="1">
      <alignment horizontal="justify" vertical="justify"/>
    </xf>
    <xf numFmtId="0" fontId="3" fillId="9" borderId="52" xfId="0" applyFont="1" applyFill="1" applyBorder="1" applyAlignment="1">
      <alignment horizontal="justify" vertical="justify"/>
    </xf>
    <xf numFmtId="0" fontId="3" fillId="7" borderId="21" xfId="0" applyFont="1" applyFill="1" applyBorder="1" applyAlignment="1">
      <alignment horizontal="justify" vertical="justify"/>
    </xf>
    <xf numFmtId="0" fontId="7" fillId="7" borderId="22" xfId="0" applyFont="1" applyFill="1" applyBorder="1" applyAlignment="1">
      <alignment horizontal="justify" vertical="justify"/>
    </xf>
    <xf numFmtId="165" fontId="7" fillId="2" borderId="22" xfId="0" applyNumberFormat="1" applyFont="1" applyFill="1" applyBorder="1" applyAlignment="1">
      <alignment horizontal="justify" vertical="justify"/>
    </xf>
    <xf numFmtId="166" fontId="7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Alignment="1">
      <alignment horizontal="justify" vertical="justify"/>
    </xf>
    <xf numFmtId="0" fontId="0" fillId="0" borderId="0" xfId="0" applyAlignment="1">
      <alignment horizontal="justify" vertical="justify"/>
    </xf>
    <xf numFmtId="49" fontId="7" fillId="8" borderId="53" xfId="0" applyNumberFormat="1" applyFont="1" applyFill="1" applyBorder="1" applyAlignment="1">
      <alignment horizontal="left" vertical="justify"/>
    </xf>
    <xf numFmtId="165" fontId="3" fillId="5" borderId="28" xfId="0" applyNumberFormat="1" applyFont="1" applyFill="1" applyBorder="1" applyAlignment="1">
      <alignment horizontal="right" vertical="justify"/>
    </xf>
    <xf numFmtId="165" fontId="3" fillId="3" borderId="30" xfId="0" applyNumberFormat="1" applyFont="1" applyFill="1" applyBorder="1" applyAlignment="1">
      <alignment horizontal="right" vertical="justify"/>
    </xf>
    <xf numFmtId="165" fontId="3" fillId="5" borderId="30" xfId="0" applyNumberFormat="1" applyFont="1" applyFill="1" applyBorder="1" applyAlignment="1">
      <alignment horizontal="right" vertical="justify"/>
    </xf>
    <xf numFmtId="165" fontId="3" fillId="6" borderId="33" xfId="0" applyNumberFormat="1" applyFont="1" applyFill="1" applyBorder="1" applyAlignment="1">
      <alignment horizontal="right" vertical="justify"/>
    </xf>
    <xf numFmtId="3" fontId="4" fillId="3" borderId="19" xfId="0" applyNumberFormat="1" applyFont="1" applyFill="1" applyBorder="1" applyAlignment="1">
      <alignment horizontal="right" vertical="justify"/>
    </xf>
    <xf numFmtId="3" fontId="4" fillId="3" borderId="60" xfId="0" applyNumberFormat="1" applyFont="1" applyFill="1" applyBorder="1" applyAlignment="1">
      <alignment horizontal="right" vertical="justify"/>
    </xf>
    <xf numFmtId="0" fontId="4" fillId="3" borderId="60" xfId="0" applyFont="1" applyFill="1" applyBorder="1" applyAlignment="1">
      <alignment horizontal="right" vertical="justify"/>
    </xf>
    <xf numFmtId="0" fontId="4" fillId="3" borderId="6" xfId="0" applyFont="1" applyFill="1" applyBorder="1" applyAlignment="1">
      <alignment horizontal="right" vertical="justify"/>
    </xf>
    <xf numFmtId="3" fontId="4" fillId="3" borderId="6" xfId="0" applyNumberFormat="1" applyFont="1" applyFill="1" applyBorder="1" applyAlignment="1">
      <alignment horizontal="right" vertical="justify"/>
    </xf>
    <xf numFmtId="0" fontId="4" fillId="3" borderId="19" xfId="0" applyFont="1" applyFill="1" applyBorder="1" applyAlignment="1">
      <alignment horizontal="right" vertical="justify"/>
    </xf>
    <xf numFmtId="49" fontId="2" fillId="2" borderId="6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horizontal="right" vertical="center" wrapText="1"/>
    </xf>
    <xf numFmtId="14" fontId="2" fillId="2" borderId="6" xfId="0" applyNumberFormat="1" applyFont="1" applyFill="1" applyBorder="1" applyAlignment="1">
      <alignment horizontal="right" vertical="center"/>
    </xf>
    <xf numFmtId="3" fontId="2" fillId="2" borderId="6" xfId="0" applyNumberFormat="1" applyFont="1" applyFill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/>
    </xf>
    <xf numFmtId="0" fontId="2" fillId="2" borderId="6" xfId="0" applyNumberFormat="1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0" fontId="7" fillId="2" borderId="6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/>
    </xf>
    <xf numFmtId="0" fontId="2" fillId="10" borderId="56" xfId="0" applyFont="1" applyFill="1" applyBorder="1" applyAlignment="1">
      <alignment horizontal="right" vertical="center"/>
    </xf>
    <xf numFmtId="3" fontId="2" fillId="10" borderId="56" xfId="0" applyNumberFormat="1" applyFont="1" applyFill="1" applyBorder="1" applyAlignment="1">
      <alignment horizontal="right" vertical="center"/>
    </xf>
    <xf numFmtId="0" fontId="2" fillId="2" borderId="6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/>
    </xf>
    <xf numFmtId="3" fontId="7" fillId="2" borderId="6" xfId="0" applyNumberFormat="1" applyFont="1" applyFill="1" applyBorder="1" applyAlignment="1">
      <alignment horizontal="right" vertical="center"/>
    </xf>
    <xf numFmtId="9" fontId="2" fillId="2" borderId="37" xfId="0" applyNumberFormat="1" applyFont="1" applyFill="1" applyBorder="1" applyAlignment="1">
      <alignment horizontal="right" vertical="center"/>
    </xf>
    <xf numFmtId="0" fontId="7" fillId="2" borderId="6" xfId="0" applyNumberFormat="1" applyFont="1" applyFill="1" applyBorder="1" applyAlignment="1">
      <alignment horizontal="right" vertical="center"/>
    </xf>
    <xf numFmtId="9" fontId="7" fillId="8" borderId="40" xfId="0" applyNumberFormat="1" applyFont="1" applyFill="1" applyBorder="1" applyAlignment="1">
      <alignment horizontal="right" vertical="center"/>
    </xf>
    <xf numFmtId="49" fontId="7" fillId="8" borderId="23" xfId="0" applyNumberFormat="1" applyFont="1" applyFill="1" applyBorder="1" applyAlignment="1">
      <alignment horizontal="right" vertical="center"/>
    </xf>
    <xf numFmtId="49" fontId="7" fillId="8" borderId="35" xfId="0" applyNumberFormat="1" applyFont="1" applyFill="1" applyBorder="1" applyAlignment="1">
      <alignment horizontal="right" vertical="center"/>
    </xf>
    <xf numFmtId="166" fontId="7" fillId="2" borderId="6" xfId="0" applyNumberFormat="1" applyFont="1" applyFill="1" applyBorder="1" applyAlignment="1">
      <alignment horizontal="right" vertical="center"/>
    </xf>
    <xf numFmtId="166" fontId="7" fillId="8" borderId="39" xfId="0" applyNumberFormat="1" applyFont="1" applyFill="1" applyBorder="1" applyAlignment="1">
      <alignment horizontal="right" vertical="center"/>
    </xf>
    <xf numFmtId="49" fontId="2" fillId="2" borderId="57" xfId="0" applyNumberFormat="1" applyFont="1" applyFill="1" applyBorder="1" applyAlignment="1">
      <alignment horizontal="right" vertical="center" wrapText="1"/>
    </xf>
    <xf numFmtId="0" fontId="2" fillId="2" borderId="57" xfId="0" applyNumberFormat="1" applyFont="1" applyFill="1" applyBorder="1" applyAlignment="1">
      <alignment horizontal="right" vertical="center" wrapText="1"/>
    </xf>
    <xf numFmtId="3" fontId="2" fillId="2" borderId="57" xfId="0" applyNumberFormat="1" applyFont="1" applyFill="1" applyBorder="1" applyAlignment="1">
      <alignment horizontal="right" vertical="center" wrapText="1"/>
    </xf>
    <xf numFmtId="0" fontId="2" fillId="0" borderId="57" xfId="0" applyNumberFormat="1" applyFont="1" applyBorder="1" applyAlignment="1">
      <alignment horizontal="right" vertical="center"/>
    </xf>
    <xf numFmtId="49" fontId="2" fillId="2" borderId="57" xfId="0" applyNumberFormat="1" applyFont="1" applyFill="1" applyBorder="1" applyAlignment="1">
      <alignment horizontal="left" vertical="center" wrapText="1"/>
    </xf>
    <xf numFmtId="0" fontId="2" fillId="0" borderId="57" xfId="0" applyNumberFormat="1" applyFont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 wrapText="1"/>
    </xf>
    <xf numFmtId="164" fontId="2" fillId="2" borderId="6" xfId="0" applyNumberFormat="1" applyFont="1" applyFill="1" applyBorder="1" applyAlignment="1">
      <alignment horizontal="right" vertical="center"/>
    </xf>
    <xf numFmtId="0" fontId="6" fillId="0" borderId="57" xfId="0" applyFont="1" applyFill="1" applyBorder="1" applyAlignment="1">
      <alignment horizontal="right"/>
    </xf>
    <xf numFmtId="0" fontId="6" fillId="0" borderId="57" xfId="0" applyFont="1" applyFill="1" applyBorder="1" applyAlignment="1">
      <alignment horizontal="right" wrapText="1"/>
    </xf>
    <xf numFmtId="0" fontId="6" fillId="0" borderId="57" xfId="0" applyFont="1" applyFill="1" applyBorder="1" applyAlignment="1">
      <alignment horizontal="right" vertical="center"/>
    </xf>
    <xf numFmtId="3" fontId="2" fillId="2" borderId="59" xfId="0" applyNumberFormat="1" applyFont="1" applyFill="1" applyBorder="1" applyAlignment="1">
      <alignment horizontal="right" vertical="center"/>
    </xf>
    <xf numFmtId="0" fontId="6" fillId="0" borderId="57" xfId="0" applyFont="1" applyFill="1" applyBorder="1" applyAlignment="1">
      <alignment horizontal="left" vertical="center"/>
    </xf>
    <xf numFmtId="41" fontId="6" fillId="10" borderId="57" xfId="1" applyFont="1" applyFill="1" applyBorder="1" applyAlignment="1">
      <alignment horizontal="left" vertical="top"/>
    </xf>
    <xf numFmtId="41" fontId="2" fillId="2" borderId="59" xfId="1" applyFont="1" applyFill="1" applyBorder="1" applyAlignment="1">
      <alignment wrapText="1"/>
    </xf>
    <xf numFmtId="41" fontId="6" fillId="10" borderId="57" xfId="1" applyFont="1" applyFill="1" applyBorder="1" applyAlignment="1">
      <alignment horizontal="right" vertical="center" wrapText="1"/>
    </xf>
    <xf numFmtId="41" fontId="2" fillId="2" borderId="57" xfId="1" applyFont="1" applyFill="1" applyBorder="1" applyAlignment="1">
      <alignment horizontal="right"/>
    </xf>
    <xf numFmtId="41" fontId="6" fillId="10" borderId="57" xfId="1" applyFont="1" applyFill="1" applyBorder="1" applyAlignment="1">
      <alignment horizontal="right" vertical="center"/>
    </xf>
    <xf numFmtId="41" fontId="2" fillId="2" borderId="59" xfId="1" applyFont="1" applyFill="1" applyBorder="1" applyAlignment="1">
      <alignment horizontal="right"/>
    </xf>
    <xf numFmtId="41" fontId="2" fillId="2" borderId="59" xfId="1" applyFont="1" applyFill="1" applyBorder="1" applyAlignment="1">
      <alignment horizontal="right" wrapText="1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49" fontId="5" fillId="3" borderId="6" xfId="0" applyNumberFormat="1" applyFont="1" applyFill="1" applyBorder="1" applyAlignment="1">
      <alignment horizontal="justify" vertical="justify"/>
    </xf>
    <xf numFmtId="0" fontId="5" fillId="4" borderId="6" xfId="0" applyFont="1" applyFill="1" applyBorder="1" applyAlignment="1">
      <alignment horizontal="justify" vertical="justify"/>
    </xf>
    <xf numFmtId="49" fontId="2" fillId="2" borderId="45" xfId="0" applyNumberFormat="1" applyFont="1" applyFill="1" applyBorder="1" applyAlignment="1">
      <alignment horizontal="left" vertical="justify"/>
    </xf>
    <xf numFmtId="49" fontId="11" fillId="9" borderId="41" xfId="0" applyNumberFormat="1" applyFont="1" applyFill="1" applyBorder="1" applyAlignment="1">
      <alignment horizontal="justify" vertical="justify"/>
    </xf>
    <xf numFmtId="0" fontId="7" fillId="9" borderId="42" xfId="0" applyFont="1" applyFill="1" applyBorder="1" applyAlignment="1">
      <alignment horizontal="justify" vertical="justify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workbookViewId="0">
      <selection activeCell="F75" sqref="F7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21" customFormat="1" ht="12" customHeight="1" x14ac:dyDescent="0.2">
      <c r="A9" s="19"/>
      <c r="B9" s="5" t="s">
        <v>0</v>
      </c>
      <c r="C9" s="106" t="s">
        <v>1</v>
      </c>
      <c r="D9" s="7"/>
      <c r="E9" s="147" t="s">
        <v>2</v>
      </c>
      <c r="F9" s="148"/>
      <c r="G9" s="110">
        <v>30000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</row>
    <row r="10" spans="1:255" s="21" customFormat="1" ht="26.25" customHeight="1" x14ac:dyDescent="0.2">
      <c r="A10" s="19"/>
      <c r="B10" s="8" t="s">
        <v>3</v>
      </c>
      <c r="C10" s="107" t="s">
        <v>4</v>
      </c>
      <c r="D10" s="7"/>
      <c r="E10" s="149" t="s">
        <v>5</v>
      </c>
      <c r="F10" s="150"/>
      <c r="G10" s="106" t="s">
        <v>6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</row>
    <row r="11" spans="1:255" s="21" customFormat="1" ht="18" customHeight="1" x14ac:dyDescent="0.2">
      <c r="A11" s="19"/>
      <c r="B11" s="8" t="s">
        <v>7</v>
      </c>
      <c r="C11" s="106" t="s">
        <v>8</v>
      </c>
      <c r="D11" s="7"/>
      <c r="E11" s="149" t="s">
        <v>9</v>
      </c>
      <c r="F11" s="150"/>
      <c r="G11" s="134">
        <v>650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</row>
    <row r="12" spans="1:255" s="21" customFormat="1" ht="11.25" customHeight="1" x14ac:dyDescent="0.2">
      <c r="A12" s="19"/>
      <c r="B12" s="8" t="s">
        <v>10</v>
      </c>
      <c r="C12" s="107" t="s">
        <v>11</v>
      </c>
      <c r="D12" s="7"/>
      <c r="E12" s="9" t="s">
        <v>12</v>
      </c>
      <c r="F12" s="10"/>
      <c r="G12" s="109">
        <f>(G9*G11)</f>
        <v>19500000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</row>
    <row r="13" spans="1:255" s="21" customFormat="1" ht="11.25" customHeight="1" x14ac:dyDescent="0.2">
      <c r="A13" s="19"/>
      <c r="B13" s="8" t="s">
        <v>13</v>
      </c>
      <c r="C13" s="106" t="s">
        <v>14</v>
      </c>
      <c r="D13" s="7"/>
      <c r="E13" s="149" t="s">
        <v>15</v>
      </c>
      <c r="F13" s="150"/>
      <c r="G13" s="106" t="s">
        <v>16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</row>
    <row r="14" spans="1:255" s="21" customFormat="1" ht="13.5" customHeight="1" x14ac:dyDescent="0.2">
      <c r="A14" s="19"/>
      <c r="B14" s="8" t="s">
        <v>17</v>
      </c>
      <c r="C14" s="106" t="s">
        <v>18</v>
      </c>
      <c r="D14" s="7"/>
      <c r="E14" s="149" t="s">
        <v>19</v>
      </c>
      <c r="F14" s="150"/>
      <c r="G14" s="106" t="s">
        <v>20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</row>
    <row r="15" spans="1:255" s="21" customFormat="1" ht="25.5" customHeight="1" x14ac:dyDescent="0.2">
      <c r="A15" s="19"/>
      <c r="B15" s="8" t="s">
        <v>21</v>
      </c>
      <c r="C15" s="108">
        <v>44989</v>
      </c>
      <c r="D15" s="7"/>
      <c r="E15" s="151" t="s">
        <v>22</v>
      </c>
      <c r="F15" s="152"/>
      <c r="G15" s="107" t="s">
        <v>23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</row>
    <row r="16" spans="1:255" s="21" customFormat="1" ht="12" customHeight="1" x14ac:dyDescent="0.25">
      <c r="A16" s="22"/>
      <c r="B16" s="23"/>
      <c r="C16" s="24"/>
      <c r="D16" s="25"/>
      <c r="E16" s="26"/>
      <c r="F16" s="26"/>
      <c r="G16" s="27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</row>
    <row r="17" spans="1:255" s="21" customFormat="1" ht="12" customHeight="1" x14ac:dyDescent="0.25">
      <c r="A17" s="28"/>
      <c r="B17" s="153" t="s">
        <v>24</v>
      </c>
      <c r="C17" s="154"/>
      <c r="D17" s="154"/>
      <c r="E17" s="154"/>
      <c r="F17" s="154"/>
      <c r="G17" s="154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</row>
    <row r="18" spans="1:255" s="21" customFormat="1" ht="12" customHeight="1" x14ac:dyDescent="0.25">
      <c r="A18" s="22"/>
      <c r="B18" s="29"/>
      <c r="C18" s="30"/>
      <c r="D18" s="30"/>
      <c r="E18" s="30"/>
      <c r="F18" s="30"/>
      <c r="G18" s="3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</row>
    <row r="19" spans="1:255" s="21" customFormat="1" ht="12" customHeight="1" x14ac:dyDescent="0.25">
      <c r="A19" s="19"/>
      <c r="B19" s="31" t="s">
        <v>25</v>
      </c>
      <c r="C19" s="32"/>
      <c r="D19" s="25"/>
      <c r="E19" s="25"/>
      <c r="F19" s="25"/>
      <c r="G19" s="25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</row>
    <row r="20" spans="1:255" s="21" customFormat="1" ht="24" customHeight="1" x14ac:dyDescent="0.25">
      <c r="A20" s="28"/>
      <c r="B20" s="33" t="s">
        <v>26</v>
      </c>
      <c r="C20" s="33" t="s">
        <v>27</v>
      </c>
      <c r="D20" s="33" t="s">
        <v>28</v>
      </c>
      <c r="E20" s="33" t="s">
        <v>29</v>
      </c>
      <c r="F20" s="33" t="s">
        <v>30</v>
      </c>
      <c r="G20" s="33" t="s">
        <v>31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</row>
    <row r="21" spans="1:255" s="21" customFormat="1" ht="12.75" customHeight="1" x14ac:dyDescent="0.25">
      <c r="A21" s="28"/>
      <c r="B21" s="139" t="s">
        <v>32</v>
      </c>
      <c r="C21" s="107" t="s">
        <v>33</v>
      </c>
      <c r="D21" s="117">
        <v>8</v>
      </c>
      <c r="E21" s="107" t="s">
        <v>34</v>
      </c>
      <c r="F21" s="109">
        <v>40000</v>
      </c>
      <c r="G21" s="109">
        <f t="shared" ref="G21:G28" si="0">(D21*F21)</f>
        <v>320000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</row>
    <row r="22" spans="1:255" s="21" customFormat="1" ht="12.75" customHeight="1" x14ac:dyDescent="0.25">
      <c r="A22" s="28"/>
      <c r="B22" s="139" t="s">
        <v>35</v>
      </c>
      <c r="C22" s="107" t="s">
        <v>33</v>
      </c>
      <c r="D22" s="117">
        <v>1</v>
      </c>
      <c r="E22" s="107" t="s">
        <v>36</v>
      </c>
      <c r="F22" s="109">
        <v>40000</v>
      </c>
      <c r="G22" s="109">
        <f t="shared" si="0"/>
        <v>40000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</row>
    <row r="23" spans="1:255" s="21" customFormat="1" ht="12.75" customHeight="1" x14ac:dyDescent="0.25">
      <c r="A23" s="28"/>
      <c r="B23" s="139" t="s">
        <v>37</v>
      </c>
      <c r="C23" s="107" t="s">
        <v>33</v>
      </c>
      <c r="D23" s="117">
        <v>6</v>
      </c>
      <c r="E23" s="107" t="s">
        <v>38</v>
      </c>
      <c r="F23" s="109">
        <v>40000</v>
      </c>
      <c r="G23" s="109">
        <f t="shared" si="0"/>
        <v>240000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</row>
    <row r="24" spans="1:255" s="21" customFormat="1" ht="12.75" customHeight="1" x14ac:dyDescent="0.25">
      <c r="A24" s="28"/>
      <c r="B24" s="139" t="s">
        <v>39</v>
      </c>
      <c r="C24" s="107" t="s">
        <v>33</v>
      </c>
      <c r="D24" s="117">
        <v>4</v>
      </c>
      <c r="E24" s="107" t="s">
        <v>34</v>
      </c>
      <c r="F24" s="109">
        <v>40000</v>
      </c>
      <c r="G24" s="109">
        <f t="shared" si="0"/>
        <v>160000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</row>
    <row r="25" spans="1:255" s="21" customFormat="1" ht="12.75" customHeight="1" x14ac:dyDescent="0.25">
      <c r="A25" s="28"/>
      <c r="B25" s="139" t="s">
        <v>40</v>
      </c>
      <c r="C25" s="107" t="s">
        <v>33</v>
      </c>
      <c r="D25" s="117">
        <v>4</v>
      </c>
      <c r="E25" s="107" t="s">
        <v>41</v>
      </c>
      <c r="F25" s="109">
        <v>40000</v>
      </c>
      <c r="G25" s="109">
        <f t="shared" si="0"/>
        <v>160000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</row>
    <row r="26" spans="1:255" s="21" customFormat="1" ht="12.75" customHeight="1" x14ac:dyDescent="0.25">
      <c r="A26" s="28"/>
      <c r="B26" s="139" t="s">
        <v>42</v>
      </c>
      <c r="C26" s="107" t="s">
        <v>33</v>
      </c>
      <c r="D26" s="117">
        <v>8</v>
      </c>
      <c r="E26" s="107" t="s">
        <v>43</v>
      </c>
      <c r="F26" s="109">
        <v>40000</v>
      </c>
      <c r="G26" s="109">
        <f t="shared" si="0"/>
        <v>320000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</row>
    <row r="27" spans="1:255" s="21" customFormat="1" ht="12.75" customHeight="1" x14ac:dyDescent="0.25">
      <c r="A27" s="28"/>
      <c r="B27" s="139" t="s">
        <v>44</v>
      </c>
      <c r="C27" s="107" t="s">
        <v>33</v>
      </c>
      <c r="D27" s="117">
        <v>8</v>
      </c>
      <c r="E27" s="107" t="s">
        <v>45</v>
      </c>
      <c r="F27" s="109">
        <v>40000</v>
      </c>
      <c r="G27" s="109">
        <f t="shared" si="0"/>
        <v>320000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</row>
    <row r="28" spans="1:255" s="21" customFormat="1" ht="12.75" customHeight="1" x14ac:dyDescent="0.25">
      <c r="A28" s="28"/>
      <c r="B28" s="139" t="s">
        <v>46</v>
      </c>
      <c r="C28" s="107" t="s">
        <v>33</v>
      </c>
      <c r="D28" s="117">
        <v>8</v>
      </c>
      <c r="E28" s="107" t="s">
        <v>20</v>
      </c>
      <c r="F28" s="109">
        <v>40000</v>
      </c>
      <c r="G28" s="109">
        <f t="shared" si="0"/>
        <v>320000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  <c r="IU28" s="20"/>
    </row>
    <row r="29" spans="1:255" s="21" customFormat="1" ht="12.75" customHeight="1" x14ac:dyDescent="0.25">
      <c r="A29" s="28"/>
      <c r="B29" s="34" t="s">
        <v>47</v>
      </c>
      <c r="C29" s="103"/>
      <c r="D29" s="103"/>
      <c r="E29" s="103"/>
      <c r="F29" s="103"/>
      <c r="G29" s="104">
        <f>SUM(G21:G28)</f>
        <v>1880000</v>
      </c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  <c r="IU29" s="20"/>
    </row>
    <row r="30" spans="1:255" s="21" customFormat="1" ht="12" customHeight="1" x14ac:dyDescent="0.25">
      <c r="A30" s="22"/>
      <c r="B30" s="29"/>
      <c r="C30" s="30"/>
      <c r="D30" s="30"/>
      <c r="E30" s="30"/>
      <c r="F30" s="35"/>
      <c r="G30" s="35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</row>
    <row r="31" spans="1:255" s="21" customFormat="1" ht="12" customHeight="1" x14ac:dyDescent="0.25">
      <c r="A31" s="19"/>
      <c r="B31" s="36" t="s">
        <v>48</v>
      </c>
      <c r="C31" s="37"/>
      <c r="D31" s="38"/>
      <c r="E31" s="38"/>
      <c r="F31" s="38"/>
      <c r="G31" s="38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  <c r="IU31" s="20"/>
    </row>
    <row r="32" spans="1:255" s="21" customFormat="1" ht="24" customHeight="1" x14ac:dyDescent="0.25">
      <c r="A32" s="19"/>
      <c r="B32" s="39" t="s">
        <v>26</v>
      </c>
      <c r="C32" s="40" t="s">
        <v>27</v>
      </c>
      <c r="D32" s="40" t="s">
        <v>28</v>
      </c>
      <c r="E32" s="39" t="s">
        <v>29</v>
      </c>
      <c r="F32" s="40" t="s">
        <v>30</v>
      </c>
      <c r="G32" s="39" t="s">
        <v>31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  <c r="IU32" s="20"/>
    </row>
    <row r="33" spans="1:255" s="21" customFormat="1" ht="12" customHeight="1" x14ac:dyDescent="0.25">
      <c r="A33" s="19"/>
      <c r="B33" s="41"/>
      <c r="C33" s="41"/>
      <c r="D33" s="41"/>
      <c r="E33" s="41"/>
      <c r="F33" s="41"/>
      <c r="G33" s="41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  <c r="IU33" s="20"/>
    </row>
    <row r="34" spans="1:255" s="21" customFormat="1" ht="12" customHeight="1" x14ac:dyDescent="0.25">
      <c r="A34" s="19"/>
      <c r="B34" s="42" t="s">
        <v>49</v>
      </c>
      <c r="C34" s="43"/>
      <c r="D34" s="43"/>
      <c r="E34" s="43"/>
      <c r="F34" s="43"/>
      <c r="G34" s="43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  <c r="IU34" s="20"/>
    </row>
    <row r="35" spans="1:255" s="21" customFormat="1" ht="12" customHeight="1" x14ac:dyDescent="0.25">
      <c r="A35" s="22"/>
      <c r="B35" s="44"/>
      <c r="C35" s="45"/>
      <c r="D35" s="45"/>
      <c r="E35" s="45"/>
      <c r="F35" s="46"/>
      <c r="G35" s="46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  <c r="IU35" s="20"/>
    </row>
    <row r="36" spans="1:255" s="21" customFormat="1" ht="12" customHeight="1" x14ac:dyDescent="0.25">
      <c r="A36" s="19"/>
      <c r="B36" s="36" t="s">
        <v>50</v>
      </c>
      <c r="C36" s="37"/>
      <c r="D36" s="38"/>
      <c r="E36" s="38"/>
      <c r="F36" s="38"/>
      <c r="G36" s="38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  <c r="IU36" s="20"/>
    </row>
    <row r="37" spans="1:255" s="21" customFormat="1" ht="24" customHeight="1" x14ac:dyDescent="0.25">
      <c r="A37" s="19"/>
      <c r="B37" s="51" t="s">
        <v>26</v>
      </c>
      <c r="C37" s="51" t="s">
        <v>27</v>
      </c>
      <c r="D37" s="51" t="s">
        <v>28</v>
      </c>
      <c r="E37" s="51" t="s">
        <v>29</v>
      </c>
      <c r="F37" s="52" t="s">
        <v>30</v>
      </c>
      <c r="G37" s="51" t="s">
        <v>31</v>
      </c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  <c r="IU37" s="20"/>
    </row>
    <row r="38" spans="1:255" s="21" customFormat="1" ht="12.75" x14ac:dyDescent="0.25">
      <c r="A38" s="48"/>
      <c r="B38" s="131" t="s">
        <v>51</v>
      </c>
      <c r="C38" s="127" t="s">
        <v>52</v>
      </c>
      <c r="D38" s="128">
        <v>5</v>
      </c>
      <c r="E38" s="107" t="s">
        <v>53</v>
      </c>
      <c r="F38" s="129">
        <v>45000</v>
      </c>
      <c r="G38" s="129">
        <f t="shared" ref="G38:G41" si="1">(D38*F38)</f>
        <v>225000</v>
      </c>
      <c r="H38" s="20"/>
      <c r="I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  <c r="IU38" s="20"/>
    </row>
    <row r="39" spans="1:255" s="21" customFormat="1" ht="12.75" x14ac:dyDescent="0.25">
      <c r="A39" s="48"/>
      <c r="B39" s="133" t="s">
        <v>54</v>
      </c>
      <c r="C39" s="127" t="s">
        <v>52</v>
      </c>
      <c r="D39" s="117">
        <v>4</v>
      </c>
      <c r="E39" s="107" t="s">
        <v>53</v>
      </c>
      <c r="F39" s="129">
        <v>45000</v>
      </c>
      <c r="G39" s="129">
        <f t="shared" si="1"/>
        <v>180000</v>
      </c>
      <c r="H39" s="20"/>
      <c r="I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  <c r="IR39" s="20"/>
      <c r="IS39" s="20"/>
      <c r="IT39" s="20"/>
      <c r="IU39" s="20"/>
    </row>
    <row r="40" spans="1:255" s="21" customFormat="1" ht="12.75" x14ac:dyDescent="0.25">
      <c r="A40" s="48"/>
      <c r="B40" s="131" t="s">
        <v>55</v>
      </c>
      <c r="C40" s="127" t="s">
        <v>52</v>
      </c>
      <c r="D40" s="128">
        <v>2</v>
      </c>
      <c r="E40" s="107" t="s">
        <v>53</v>
      </c>
      <c r="F40" s="129">
        <v>45000</v>
      </c>
      <c r="G40" s="129">
        <f t="shared" si="1"/>
        <v>90000</v>
      </c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  <c r="IK40" s="20"/>
      <c r="IL40" s="20"/>
      <c r="IM40" s="20"/>
      <c r="IN40" s="20"/>
      <c r="IO40" s="20"/>
      <c r="IP40" s="20"/>
      <c r="IQ40" s="20"/>
      <c r="IR40" s="20"/>
      <c r="IS40" s="20"/>
      <c r="IT40" s="20"/>
      <c r="IU40" s="20"/>
    </row>
    <row r="41" spans="1:255" s="21" customFormat="1" ht="12.75" x14ac:dyDescent="0.25">
      <c r="A41" s="48"/>
      <c r="B41" s="132" t="s">
        <v>56</v>
      </c>
      <c r="C41" s="127" t="s">
        <v>52</v>
      </c>
      <c r="D41" s="130">
        <v>4</v>
      </c>
      <c r="E41" s="107" t="s">
        <v>53</v>
      </c>
      <c r="F41" s="129">
        <v>45000</v>
      </c>
      <c r="G41" s="129">
        <f t="shared" si="1"/>
        <v>180000</v>
      </c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  <c r="II41" s="20"/>
      <c r="IJ41" s="20"/>
      <c r="IK41" s="20"/>
      <c r="IL41" s="20"/>
      <c r="IM41" s="20"/>
      <c r="IN41" s="20"/>
      <c r="IO41" s="20"/>
      <c r="IP41" s="20"/>
      <c r="IQ41" s="20"/>
      <c r="IR41" s="20"/>
      <c r="IS41" s="20"/>
      <c r="IT41" s="20"/>
      <c r="IU41" s="20"/>
    </row>
    <row r="42" spans="1:255" s="21" customFormat="1" ht="12.75" customHeight="1" x14ac:dyDescent="0.25">
      <c r="A42" s="19"/>
      <c r="B42" s="49" t="s">
        <v>57</v>
      </c>
      <c r="C42" s="102"/>
      <c r="D42" s="102"/>
      <c r="E42" s="102"/>
      <c r="F42" s="102"/>
      <c r="G42" s="101">
        <f>SUM(G38:G41)</f>
        <v>675000</v>
      </c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  <c r="II42" s="20"/>
      <c r="IJ42" s="20"/>
      <c r="IK42" s="20"/>
      <c r="IL42" s="20"/>
      <c r="IM42" s="20"/>
      <c r="IN42" s="20"/>
      <c r="IO42" s="20"/>
      <c r="IP42" s="20"/>
      <c r="IQ42" s="20"/>
      <c r="IR42" s="20"/>
      <c r="IS42" s="20"/>
      <c r="IT42" s="20"/>
      <c r="IU42" s="20"/>
    </row>
    <row r="43" spans="1:255" s="21" customFormat="1" ht="12" customHeight="1" x14ac:dyDescent="0.25">
      <c r="A43" s="22"/>
      <c r="B43" s="44"/>
      <c r="C43" s="45"/>
      <c r="D43" s="45"/>
      <c r="E43" s="45"/>
      <c r="F43" s="46"/>
      <c r="G43" s="46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  <c r="ID43" s="20"/>
      <c r="IE43" s="20"/>
      <c r="IF43" s="20"/>
      <c r="IG43" s="20"/>
      <c r="IH43" s="20"/>
      <c r="II43" s="20"/>
      <c r="IJ43" s="20"/>
      <c r="IK43" s="20"/>
      <c r="IL43" s="20"/>
      <c r="IM43" s="20"/>
      <c r="IN43" s="20"/>
      <c r="IO43" s="20"/>
      <c r="IP43" s="20"/>
      <c r="IQ43" s="20"/>
      <c r="IR43" s="20"/>
      <c r="IS43" s="20"/>
      <c r="IT43" s="20"/>
      <c r="IU43" s="20"/>
    </row>
    <row r="44" spans="1:255" s="21" customFormat="1" ht="12" customHeight="1" x14ac:dyDescent="0.25">
      <c r="A44" s="19"/>
      <c r="B44" s="36" t="s">
        <v>58</v>
      </c>
      <c r="C44" s="37"/>
      <c r="D44" s="38"/>
      <c r="E44" s="38"/>
      <c r="F44" s="38"/>
      <c r="G44" s="38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  <c r="HL44" s="20"/>
      <c r="HM44" s="20"/>
      <c r="HN44" s="20"/>
      <c r="HO44" s="20"/>
      <c r="HP44" s="20"/>
      <c r="HQ44" s="20"/>
      <c r="HR44" s="20"/>
      <c r="HS44" s="20"/>
      <c r="HT44" s="20"/>
      <c r="HU44" s="20"/>
      <c r="HV44" s="20"/>
      <c r="HW44" s="20"/>
      <c r="HX44" s="20"/>
      <c r="HY44" s="20"/>
      <c r="HZ44" s="20"/>
      <c r="IA44" s="20"/>
      <c r="IB44" s="20"/>
      <c r="IC44" s="20"/>
      <c r="ID44" s="20"/>
      <c r="IE44" s="20"/>
      <c r="IF44" s="20"/>
      <c r="IG44" s="20"/>
      <c r="IH44" s="20"/>
      <c r="II44" s="20"/>
      <c r="IJ44" s="20"/>
      <c r="IK44" s="20"/>
      <c r="IL44" s="20"/>
      <c r="IM44" s="20"/>
      <c r="IN44" s="20"/>
      <c r="IO44" s="20"/>
      <c r="IP44" s="20"/>
      <c r="IQ44" s="20"/>
      <c r="IR44" s="20"/>
      <c r="IS44" s="20"/>
      <c r="IT44" s="20"/>
      <c r="IU44" s="20"/>
    </row>
    <row r="45" spans="1:255" s="21" customFormat="1" ht="24" customHeight="1" x14ac:dyDescent="0.25">
      <c r="A45" s="19"/>
      <c r="B45" s="47" t="s">
        <v>59</v>
      </c>
      <c r="C45" s="52" t="s">
        <v>60</v>
      </c>
      <c r="D45" s="52" t="s">
        <v>61</v>
      </c>
      <c r="E45" s="52" t="s">
        <v>29</v>
      </c>
      <c r="F45" s="52" t="s">
        <v>30</v>
      </c>
      <c r="G45" s="52" t="s">
        <v>31</v>
      </c>
      <c r="H45" s="20"/>
      <c r="I45" s="20"/>
      <c r="J45" s="20"/>
      <c r="K45" s="5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  <c r="ID45" s="20"/>
      <c r="IE45" s="20"/>
      <c r="IF45" s="20"/>
      <c r="IG45" s="20"/>
      <c r="IH45" s="20"/>
      <c r="II45" s="20"/>
      <c r="IJ45" s="20"/>
      <c r="IK45" s="20"/>
      <c r="IL45" s="20"/>
      <c r="IM45" s="20"/>
      <c r="IN45" s="20"/>
      <c r="IO45" s="20"/>
      <c r="IP45" s="20"/>
      <c r="IQ45" s="20"/>
      <c r="IR45" s="20"/>
      <c r="IS45" s="20"/>
      <c r="IT45" s="20"/>
      <c r="IU45" s="20"/>
    </row>
    <row r="46" spans="1:255" s="21" customFormat="1" ht="12.75" customHeight="1" x14ac:dyDescent="0.25">
      <c r="A46" s="28"/>
      <c r="B46" s="11" t="s">
        <v>62</v>
      </c>
      <c r="C46" s="113"/>
      <c r="D46" s="113"/>
      <c r="E46" s="113"/>
      <c r="F46" s="113"/>
      <c r="G46" s="113"/>
      <c r="H46" s="20"/>
      <c r="I46" s="20"/>
      <c r="J46" s="20"/>
      <c r="K46" s="5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20"/>
      <c r="ID46" s="20"/>
      <c r="IE46" s="20"/>
      <c r="IF46" s="20"/>
      <c r="IG46" s="20"/>
      <c r="IH46" s="20"/>
      <c r="II46" s="20"/>
      <c r="IJ46" s="20"/>
      <c r="IK46" s="20"/>
      <c r="IL46" s="20"/>
      <c r="IM46" s="20"/>
      <c r="IN46" s="20"/>
      <c r="IO46" s="20"/>
      <c r="IP46" s="20"/>
      <c r="IQ46" s="20"/>
      <c r="IR46" s="20"/>
      <c r="IS46" s="20"/>
      <c r="IT46" s="20"/>
      <c r="IU46" s="20"/>
    </row>
    <row r="47" spans="1:255" s="21" customFormat="1" ht="12.75" customHeight="1" x14ac:dyDescent="0.2">
      <c r="A47" s="28"/>
      <c r="B47" s="9" t="s">
        <v>63</v>
      </c>
      <c r="C47" s="6" t="s">
        <v>64</v>
      </c>
      <c r="D47" s="111">
        <v>4</v>
      </c>
      <c r="E47" s="6" t="s">
        <v>65</v>
      </c>
      <c r="F47" s="112">
        <v>59664</v>
      </c>
      <c r="G47" s="112">
        <f>(D47*F47)</f>
        <v>238656</v>
      </c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  <c r="IT47" s="20"/>
      <c r="IU47" s="20"/>
    </row>
    <row r="48" spans="1:255" s="21" customFormat="1" ht="12.75" customHeight="1" x14ac:dyDescent="0.2">
      <c r="A48" s="28"/>
      <c r="B48" s="12" t="s">
        <v>66</v>
      </c>
      <c r="C48" s="118"/>
      <c r="D48" s="118"/>
      <c r="E48" s="118"/>
      <c r="F48" s="112"/>
      <c r="G48" s="112">
        <f t="shared" ref="G48:G59" si="2">(D48*F48)</f>
        <v>0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  <c r="IB48" s="20"/>
      <c r="IC48" s="20"/>
      <c r="ID48" s="20"/>
      <c r="IE48" s="20"/>
      <c r="IF48" s="20"/>
      <c r="IG48" s="20"/>
      <c r="IH48" s="20"/>
      <c r="II48" s="20"/>
      <c r="IJ48" s="20"/>
      <c r="IK48" s="20"/>
      <c r="IL48" s="20"/>
      <c r="IM48" s="20"/>
      <c r="IN48" s="20"/>
      <c r="IO48" s="20"/>
      <c r="IP48" s="20"/>
      <c r="IQ48" s="20"/>
      <c r="IR48" s="20"/>
      <c r="IS48" s="20"/>
      <c r="IT48" s="20"/>
      <c r="IU48" s="20"/>
    </row>
    <row r="49" spans="1:255" s="21" customFormat="1" ht="12.75" customHeight="1" x14ac:dyDescent="0.2">
      <c r="A49" s="28"/>
      <c r="B49" s="13" t="s">
        <v>67</v>
      </c>
      <c r="C49" s="118" t="s">
        <v>68</v>
      </c>
      <c r="D49" s="118">
        <v>200</v>
      </c>
      <c r="E49" s="135" t="s">
        <v>69</v>
      </c>
      <c r="F49" s="112">
        <v>1528</v>
      </c>
      <c r="G49" s="112">
        <f t="shared" si="2"/>
        <v>305600</v>
      </c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  <c r="IB49" s="20"/>
      <c r="IC49" s="20"/>
      <c r="ID49" s="20"/>
      <c r="IE49" s="20"/>
      <c r="IF49" s="20"/>
      <c r="IG49" s="20"/>
      <c r="IH49" s="20"/>
      <c r="II49" s="20"/>
      <c r="IJ49" s="20"/>
      <c r="IK49" s="20"/>
      <c r="IL49" s="20"/>
      <c r="IM49" s="20"/>
      <c r="IN49" s="20"/>
      <c r="IO49" s="20"/>
      <c r="IP49" s="20"/>
      <c r="IQ49" s="20"/>
      <c r="IR49" s="20"/>
      <c r="IS49" s="20"/>
      <c r="IT49" s="20"/>
      <c r="IU49" s="20"/>
    </row>
    <row r="50" spans="1:255" s="21" customFormat="1" ht="12.75" customHeight="1" x14ac:dyDescent="0.2">
      <c r="A50" s="28"/>
      <c r="B50" s="13" t="s">
        <v>70</v>
      </c>
      <c r="C50" s="118" t="s">
        <v>68</v>
      </c>
      <c r="D50" s="118">
        <v>150</v>
      </c>
      <c r="E50" s="136" t="s">
        <v>69</v>
      </c>
      <c r="F50" s="112">
        <v>2182</v>
      </c>
      <c r="G50" s="112">
        <f t="shared" si="2"/>
        <v>327300</v>
      </c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  <c r="HJ50" s="20"/>
      <c r="HK50" s="20"/>
      <c r="HL50" s="20"/>
      <c r="HM50" s="20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  <c r="IB50" s="20"/>
      <c r="IC50" s="20"/>
      <c r="ID50" s="20"/>
      <c r="IE50" s="20"/>
      <c r="IF50" s="20"/>
      <c r="IG50" s="20"/>
      <c r="IH50" s="20"/>
      <c r="II50" s="20"/>
      <c r="IJ50" s="20"/>
      <c r="IK50" s="20"/>
      <c r="IL50" s="20"/>
      <c r="IM50" s="20"/>
      <c r="IN50" s="20"/>
      <c r="IO50" s="20"/>
      <c r="IP50" s="20"/>
      <c r="IQ50" s="20"/>
      <c r="IR50" s="20"/>
      <c r="IS50" s="20"/>
      <c r="IT50" s="20"/>
      <c r="IU50" s="20"/>
    </row>
    <row r="51" spans="1:255" s="21" customFormat="1" ht="12.75" customHeight="1" x14ac:dyDescent="0.2">
      <c r="A51" s="28"/>
      <c r="B51" s="13" t="s">
        <v>71</v>
      </c>
      <c r="C51" s="118" t="s">
        <v>68</v>
      </c>
      <c r="D51" s="118">
        <v>300</v>
      </c>
      <c r="E51" s="135" t="s">
        <v>72</v>
      </c>
      <c r="F51" s="112">
        <v>958</v>
      </c>
      <c r="G51" s="112">
        <f t="shared" si="2"/>
        <v>287400</v>
      </c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  <c r="HF51" s="20"/>
      <c r="HG51" s="20"/>
      <c r="HH51" s="20"/>
      <c r="HI51" s="20"/>
      <c r="HJ51" s="20"/>
      <c r="HK51" s="20"/>
      <c r="HL51" s="20"/>
      <c r="HM51" s="20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  <c r="IB51" s="20"/>
      <c r="IC51" s="20"/>
      <c r="ID51" s="20"/>
      <c r="IE51" s="20"/>
      <c r="IF51" s="20"/>
      <c r="IG51" s="20"/>
      <c r="IH51" s="20"/>
      <c r="II51" s="20"/>
      <c r="IJ51" s="20"/>
      <c r="IK51" s="20"/>
      <c r="IL51" s="20"/>
      <c r="IM51" s="20"/>
      <c r="IN51" s="20"/>
      <c r="IO51" s="20"/>
      <c r="IP51" s="20"/>
      <c r="IQ51" s="20"/>
      <c r="IR51" s="20"/>
      <c r="IS51" s="20"/>
      <c r="IT51" s="20"/>
      <c r="IU51" s="20"/>
    </row>
    <row r="52" spans="1:255" s="21" customFormat="1" ht="12.75" customHeight="1" x14ac:dyDescent="0.2">
      <c r="A52" s="28"/>
      <c r="B52" s="13" t="s">
        <v>73</v>
      </c>
      <c r="C52" s="118" t="s">
        <v>68</v>
      </c>
      <c r="D52" s="118">
        <v>250</v>
      </c>
      <c r="E52" s="135" t="s">
        <v>74</v>
      </c>
      <c r="F52" s="112">
        <v>403</v>
      </c>
      <c r="G52" s="112">
        <f t="shared" si="2"/>
        <v>100750</v>
      </c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  <c r="IK52" s="20"/>
      <c r="IL52" s="20"/>
      <c r="IM52" s="20"/>
      <c r="IN52" s="20"/>
      <c r="IO52" s="20"/>
      <c r="IP52" s="20"/>
      <c r="IQ52" s="20"/>
      <c r="IR52" s="20"/>
      <c r="IS52" s="20"/>
      <c r="IT52" s="20"/>
      <c r="IU52" s="20"/>
    </row>
    <row r="53" spans="1:255" s="21" customFormat="1" ht="12.75" customHeight="1" x14ac:dyDescent="0.2">
      <c r="A53" s="28"/>
      <c r="B53" s="13" t="s">
        <v>75</v>
      </c>
      <c r="C53" s="118" t="s">
        <v>68</v>
      </c>
      <c r="D53" s="118">
        <v>100</v>
      </c>
      <c r="E53" s="135" t="s">
        <v>74</v>
      </c>
      <c r="F53" s="112">
        <v>1462</v>
      </c>
      <c r="G53" s="112">
        <f t="shared" si="2"/>
        <v>146200</v>
      </c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  <c r="HF53" s="20"/>
      <c r="HG53" s="20"/>
      <c r="HH53" s="20"/>
      <c r="HI53" s="20"/>
      <c r="HJ53" s="20"/>
      <c r="HK53" s="20"/>
      <c r="HL53" s="20"/>
      <c r="HM53" s="20"/>
      <c r="HN53" s="20"/>
      <c r="HO53" s="20"/>
      <c r="HP53" s="20"/>
      <c r="HQ53" s="20"/>
      <c r="HR53" s="20"/>
      <c r="HS53" s="20"/>
      <c r="HT53" s="20"/>
      <c r="HU53" s="20"/>
      <c r="HV53" s="20"/>
      <c r="HW53" s="20"/>
      <c r="HX53" s="20"/>
      <c r="HY53" s="20"/>
      <c r="HZ53" s="20"/>
      <c r="IA53" s="20"/>
      <c r="IB53" s="20"/>
      <c r="IC53" s="20"/>
      <c r="ID53" s="20"/>
      <c r="IE53" s="20"/>
      <c r="IF53" s="20"/>
      <c r="IG53" s="20"/>
      <c r="IH53" s="20"/>
      <c r="II53" s="20"/>
      <c r="IJ53" s="20"/>
      <c r="IK53" s="20"/>
      <c r="IL53" s="20"/>
      <c r="IM53" s="20"/>
      <c r="IN53" s="20"/>
      <c r="IO53" s="20"/>
      <c r="IP53" s="20"/>
      <c r="IQ53" s="20"/>
      <c r="IR53" s="20"/>
      <c r="IS53" s="20"/>
      <c r="IT53" s="20"/>
      <c r="IU53" s="20"/>
    </row>
    <row r="54" spans="1:255" s="21" customFormat="1" ht="12.75" customHeight="1" x14ac:dyDescent="0.2">
      <c r="A54" s="28"/>
      <c r="B54" s="14" t="s">
        <v>76</v>
      </c>
      <c r="C54" s="6" t="s">
        <v>68</v>
      </c>
      <c r="D54" s="111">
        <v>8000</v>
      </c>
      <c r="E54" s="135" t="s">
        <v>34</v>
      </c>
      <c r="F54" s="112">
        <v>132</v>
      </c>
      <c r="G54" s="112">
        <f t="shared" si="2"/>
        <v>1056000</v>
      </c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  <c r="ID54" s="20"/>
      <c r="IE54" s="20"/>
      <c r="IF54" s="20"/>
      <c r="IG54" s="20"/>
      <c r="IH54" s="20"/>
      <c r="II54" s="20"/>
      <c r="IJ54" s="20"/>
      <c r="IK54" s="20"/>
      <c r="IL54" s="20"/>
      <c r="IM54" s="20"/>
      <c r="IN54" s="20"/>
      <c r="IO54" s="20"/>
      <c r="IP54" s="20"/>
      <c r="IQ54" s="20"/>
      <c r="IR54" s="20"/>
      <c r="IS54" s="20"/>
      <c r="IT54" s="20"/>
      <c r="IU54" s="20"/>
    </row>
    <row r="55" spans="1:255" s="21" customFormat="1" ht="12.75" customHeight="1" x14ac:dyDescent="0.2">
      <c r="A55" s="28"/>
      <c r="B55" s="12" t="s">
        <v>77</v>
      </c>
      <c r="C55" s="114"/>
      <c r="D55" s="114"/>
      <c r="E55" s="114"/>
      <c r="F55" s="110"/>
      <c r="G55" s="110">
        <f t="shared" si="2"/>
        <v>0</v>
      </c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  <c r="IO55" s="20"/>
      <c r="IP55" s="20"/>
      <c r="IQ55" s="20"/>
      <c r="IR55" s="20"/>
      <c r="IS55" s="20"/>
      <c r="IT55" s="20"/>
      <c r="IU55" s="20"/>
    </row>
    <row r="56" spans="1:255" s="21" customFormat="1" ht="12.75" customHeight="1" x14ac:dyDescent="0.2">
      <c r="A56" s="28"/>
      <c r="B56" s="14" t="s">
        <v>78</v>
      </c>
      <c r="C56" s="115" t="s">
        <v>79</v>
      </c>
      <c r="D56" s="115">
        <v>5</v>
      </c>
      <c r="E56" s="137" t="s">
        <v>72</v>
      </c>
      <c r="F56" s="116">
        <v>4800</v>
      </c>
      <c r="G56" s="110">
        <f t="shared" si="2"/>
        <v>24000</v>
      </c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  <c r="HF56" s="20"/>
      <c r="HG56" s="20"/>
      <c r="HH56" s="20"/>
      <c r="HI56" s="20"/>
      <c r="HJ56" s="20"/>
      <c r="HK56" s="20"/>
      <c r="HL56" s="20"/>
      <c r="HM56" s="20"/>
      <c r="HN56" s="20"/>
      <c r="HO56" s="20"/>
      <c r="HP56" s="20"/>
      <c r="HQ56" s="20"/>
      <c r="HR56" s="20"/>
      <c r="HS56" s="20"/>
      <c r="HT56" s="20"/>
      <c r="HU56" s="20"/>
      <c r="HV56" s="20"/>
      <c r="HW56" s="20"/>
      <c r="HX56" s="20"/>
      <c r="HY56" s="20"/>
      <c r="HZ56" s="20"/>
      <c r="IA56" s="20"/>
      <c r="IB56" s="20"/>
      <c r="IC56" s="20"/>
      <c r="ID56" s="20"/>
      <c r="IE56" s="20"/>
      <c r="IF56" s="20"/>
      <c r="IG56" s="20"/>
      <c r="IH56" s="20"/>
      <c r="II56" s="20"/>
      <c r="IJ56" s="20"/>
      <c r="IK56" s="20"/>
      <c r="IL56" s="20"/>
      <c r="IM56" s="20"/>
      <c r="IN56" s="20"/>
      <c r="IO56" s="20"/>
      <c r="IP56" s="20"/>
      <c r="IQ56" s="20"/>
      <c r="IR56" s="20"/>
      <c r="IS56" s="20"/>
      <c r="IT56" s="20"/>
      <c r="IU56" s="20"/>
    </row>
    <row r="57" spans="1:255" s="21" customFormat="1" ht="12.75" customHeight="1" x14ac:dyDescent="0.2">
      <c r="A57" s="28"/>
      <c r="B57" s="14" t="s">
        <v>80</v>
      </c>
      <c r="C57" s="115" t="s">
        <v>79</v>
      </c>
      <c r="D57" s="115">
        <v>10</v>
      </c>
      <c r="E57" s="137" t="s">
        <v>72</v>
      </c>
      <c r="F57" s="116">
        <v>17647</v>
      </c>
      <c r="G57" s="110">
        <f t="shared" si="2"/>
        <v>176470</v>
      </c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  <c r="IO57" s="20"/>
      <c r="IP57" s="20"/>
      <c r="IQ57" s="20"/>
      <c r="IR57" s="20"/>
      <c r="IS57" s="20"/>
      <c r="IT57" s="20"/>
      <c r="IU57" s="20"/>
    </row>
    <row r="58" spans="1:255" s="21" customFormat="1" ht="12.75" customHeight="1" x14ac:dyDescent="0.2">
      <c r="A58" s="28"/>
      <c r="B58" s="13" t="s">
        <v>81</v>
      </c>
      <c r="C58" s="115" t="s">
        <v>79</v>
      </c>
      <c r="D58" s="115">
        <v>3</v>
      </c>
      <c r="E58" s="137" t="s">
        <v>72</v>
      </c>
      <c r="F58" s="116">
        <v>13781</v>
      </c>
      <c r="G58" s="110">
        <f t="shared" si="2"/>
        <v>41343</v>
      </c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  <c r="IK58" s="20"/>
      <c r="IL58" s="20"/>
      <c r="IM58" s="20"/>
      <c r="IN58" s="20"/>
      <c r="IO58" s="20"/>
      <c r="IP58" s="20"/>
      <c r="IQ58" s="20"/>
      <c r="IR58" s="20"/>
      <c r="IS58" s="20"/>
      <c r="IT58" s="20"/>
      <c r="IU58" s="20"/>
    </row>
    <row r="59" spans="1:255" s="21" customFormat="1" ht="12.75" customHeight="1" x14ac:dyDescent="0.2">
      <c r="A59" s="28"/>
      <c r="B59" s="13" t="s">
        <v>82</v>
      </c>
      <c r="C59" s="115" t="s">
        <v>79</v>
      </c>
      <c r="D59" s="115">
        <v>2</v>
      </c>
      <c r="E59" s="137" t="s">
        <v>72</v>
      </c>
      <c r="F59" s="116">
        <v>39076</v>
      </c>
      <c r="G59" s="110">
        <f t="shared" si="2"/>
        <v>78152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  <c r="IK59" s="20"/>
      <c r="IL59" s="20"/>
      <c r="IM59" s="20"/>
      <c r="IN59" s="20"/>
      <c r="IO59" s="20"/>
      <c r="IP59" s="20"/>
      <c r="IQ59" s="20"/>
      <c r="IR59" s="20"/>
      <c r="IS59" s="20"/>
      <c r="IT59" s="20"/>
      <c r="IU59" s="20"/>
    </row>
    <row r="60" spans="1:255" s="21" customFormat="1" ht="13.5" customHeight="1" x14ac:dyDescent="0.25">
      <c r="A60" s="19"/>
      <c r="B60" s="42" t="s">
        <v>83</v>
      </c>
      <c r="C60" s="102"/>
      <c r="D60" s="102"/>
      <c r="E60" s="102"/>
      <c r="F60" s="102"/>
      <c r="G60" s="101">
        <f>SUM(G46:G59)</f>
        <v>2781871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20"/>
      <c r="IU60" s="20"/>
    </row>
    <row r="61" spans="1:255" s="21" customFormat="1" ht="12" customHeight="1" x14ac:dyDescent="0.25">
      <c r="A61" s="22"/>
      <c r="B61" s="44"/>
      <c r="C61" s="45"/>
      <c r="D61" s="45"/>
      <c r="E61" s="45"/>
      <c r="F61" s="46"/>
      <c r="G61" s="46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</row>
    <row r="62" spans="1:255" s="21" customFormat="1" ht="12" customHeight="1" x14ac:dyDescent="0.25">
      <c r="A62" s="19"/>
      <c r="B62" s="36" t="s">
        <v>84</v>
      </c>
      <c r="C62" s="37"/>
      <c r="D62" s="38"/>
      <c r="E62" s="38"/>
      <c r="F62" s="38"/>
      <c r="G62" s="38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</row>
    <row r="63" spans="1:255" s="21" customFormat="1" ht="24" customHeight="1" x14ac:dyDescent="0.25">
      <c r="A63" s="19"/>
      <c r="B63" s="51" t="s">
        <v>85</v>
      </c>
      <c r="C63" s="52" t="s">
        <v>60</v>
      </c>
      <c r="D63" s="53" t="s">
        <v>61</v>
      </c>
      <c r="E63" s="51" t="s">
        <v>29</v>
      </c>
      <c r="F63" s="53" t="s">
        <v>30</v>
      </c>
      <c r="G63" s="54" t="s">
        <v>31</v>
      </c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  <c r="HZ63" s="20"/>
      <c r="IA63" s="20"/>
      <c r="IB63" s="20"/>
      <c r="IC63" s="20"/>
      <c r="ID63" s="20"/>
      <c r="IE63" s="20"/>
      <c r="IF63" s="20"/>
      <c r="IG63" s="20"/>
      <c r="IH63" s="20"/>
      <c r="II63" s="20"/>
      <c r="IJ63" s="20"/>
      <c r="IK63" s="20"/>
      <c r="IL63" s="20"/>
      <c r="IM63" s="20"/>
      <c r="IN63" s="20"/>
      <c r="IO63" s="20"/>
      <c r="IP63" s="20"/>
      <c r="IQ63" s="20"/>
      <c r="IR63" s="20"/>
      <c r="IS63" s="20"/>
      <c r="IT63" s="20"/>
      <c r="IU63" s="20"/>
    </row>
    <row r="64" spans="1:255" s="21" customFormat="1" ht="15.75" customHeight="1" x14ac:dyDescent="0.2">
      <c r="A64" s="48"/>
      <c r="B64" s="140" t="s">
        <v>86</v>
      </c>
      <c r="C64" s="142" t="s">
        <v>87</v>
      </c>
      <c r="D64" s="143">
        <v>6</v>
      </c>
      <c r="E64" s="144" t="s">
        <v>34</v>
      </c>
      <c r="F64" s="143">
        <v>182513</v>
      </c>
      <c r="G64" s="138">
        <f t="shared" ref="G64" si="3">(D64*F64)</f>
        <v>1095078</v>
      </c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  <c r="HZ64" s="20"/>
      <c r="IA64" s="20"/>
      <c r="IB64" s="20"/>
      <c r="IC64" s="20"/>
      <c r="ID64" s="20"/>
      <c r="IE64" s="20"/>
      <c r="IF64" s="20"/>
      <c r="IG64" s="20"/>
      <c r="IH64" s="20"/>
      <c r="II64" s="20"/>
      <c r="IJ64" s="20"/>
      <c r="IK64" s="20"/>
      <c r="IL64" s="20"/>
      <c r="IM64" s="20"/>
      <c r="IN64" s="20"/>
      <c r="IO64" s="20"/>
      <c r="IP64" s="20"/>
      <c r="IQ64" s="20"/>
      <c r="IR64" s="20"/>
      <c r="IS64" s="20"/>
      <c r="IT64" s="20"/>
      <c r="IU64" s="20"/>
    </row>
    <row r="65" spans="1:255" s="21" customFormat="1" ht="12.75" customHeight="1" x14ac:dyDescent="0.2">
      <c r="A65" s="48"/>
      <c r="B65" s="141" t="s">
        <v>88</v>
      </c>
      <c r="C65" s="145" t="s">
        <v>87</v>
      </c>
      <c r="D65" s="145">
        <v>910</v>
      </c>
      <c r="E65" s="146" t="s">
        <v>20</v>
      </c>
      <c r="F65" s="145">
        <v>1600</v>
      </c>
      <c r="G65" s="138">
        <f>(D65*F65)</f>
        <v>1456000</v>
      </c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  <c r="HY65" s="20"/>
      <c r="HZ65" s="20"/>
      <c r="IA65" s="20"/>
      <c r="IB65" s="20"/>
      <c r="IC65" s="20"/>
      <c r="ID65" s="20"/>
      <c r="IE65" s="20"/>
      <c r="IF65" s="20"/>
      <c r="IG65" s="20"/>
      <c r="IH65" s="20"/>
      <c r="II65" s="20"/>
      <c r="IJ65" s="20"/>
      <c r="IK65" s="20"/>
      <c r="IL65" s="20"/>
      <c r="IM65" s="20"/>
      <c r="IN65" s="20"/>
      <c r="IO65" s="20"/>
      <c r="IP65" s="20"/>
      <c r="IQ65" s="20"/>
      <c r="IR65" s="20"/>
      <c r="IS65" s="20"/>
      <c r="IT65" s="20"/>
      <c r="IU65" s="20"/>
    </row>
    <row r="66" spans="1:255" s="21" customFormat="1" ht="13.5" customHeight="1" x14ac:dyDescent="0.25">
      <c r="A66" s="19"/>
      <c r="B66" s="55" t="s">
        <v>89</v>
      </c>
      <c r="C66" s="105"/>
      <c r="D66" s="105"/>
      <c r="E66" s="105"/>
      <c r="F66" s="105"/>
      <c r="G66" s="100">
        <f>SUM(G64:G65)</f>
        <v>2551078</v>
      </c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  <c r="HZ66" s="20"/>
      <c r="IA66" s="20"/>
      <c r="IB66" s="20"/>
      <c r="IC66" s="20"/>
      <c r="ID66" s="20"/>
      <c r="IE66" s="20"/>
      <c r="IF66" s="20"/>
      <c r="IG66" s="20"/>
      <c r="IH66" s="20"/>
      <c r="II66" s="20"/>
      <c r="IJ66" s="20"/>
      <c r="IK66" s="20"/>
      <c r="IL66" s="20"/>
      <c r="IM66" s="20"/>
      <c r="IN66" s="20"/>
      <c r="IO66" s="20"/>
      <c r="IP66" s="20"/>
      <c r="IQ66" s="20"/>
      <c r="IR66" s="20"/>
      <c r="IS66" s="20"/>
      <c r="IT66" s="20"/>
      <c r="IU66" s="20"/>
    </row>
    <row r="67" spans="1:255" s="21" customFormat="1" ht="12" customHeight="1" x14ac:dyDescent="0.25">
      <c r="A67" s="22"/>
      <c r="B67" s="56"/>
      <c r="C67" s="56"/>
      <c r="D67" s="56"/>
      <c r="E67" s="56"/>
      <c r="F67" s="57"/>
      <c r="G67" s="57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  <c r="IB67" s="20"/>
      <c r="IC67" s="20"/>
      <c r="ID67" s="20"/>
      <c r="IE67" s="20"/>
      <c r="IF67" s="20"/>
      <c r="IG67" s="20"/>
      <c r="IH67" s="20"/>
      <c r="II67" s="20"/>
      <c r="IJ67" s="20"/>
      <c r="IK67" s="20"/>
      <c r="IL67" s="20"/>
      <c r="IM67" s="20"/>
      <c r="IN67" s="20"/>
      <c r="IO67" s="20"/>
      <c r="IP67" s="20"/>
      <c r="IQ67" s="20"/>
      <c r="IR67" s="20"/>
      <c r="IS67" s="20"/>
      <c r="IT67" s="20"/>
      <c r="IU67" s="20"/>
    </row>
    <row r="68" spans="1:255" s="21" customFormat="1" ht="12" customHeight="1" x14ac:dyDescent="0.25">
      <c r="A68" s="48"/>
      <c r="B68" s="58" t="s">
        <v>90</v>
      </c>
      <c r="C68" s="59"/>
      <c r="D68" s="59"/>
      <c r="E68" s="59"/>
      <c r="F68" s="59"/>
      <c r="G68" s="96">
        <f>G29+G42+G60+G66</f>
        <v>7887949</v>
      </c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  <c r="IB68" s="20"/>
      <c r="IC68" s="20"/>
      <c r="ID68" s="20"/>
      <c r="IE68" s="20"/>
      <c r="IF68" s="20"/>
      <c r="IG68" s="20"/>
      <c r="IH68" s="20"/>
      <c r="II68" s="20"/>
      <c r="IJ68" s="20"/>
      <c r="IK68" s="20"/>
      <c r="IL68" s="20"/>
      <c r="IM68" s="20"/>
      <c r="IN68" s="20"/>
      <c r="IO68" s="20"/>
      <c r="IP68" s="20"/>
      <c r="IQ68" s="20"/>
      <c r="IR68" s="20"/>
      <c r="IS68" s="20"/>
      <c r="IT68" s="20"/>
      <c r="IU68" s="20"/>
    </row>
    <row r="69" spans="1:255" s="21" customFormat="1" ht="12" customHeight="1" x14ac:dyDescent="0.25">
      <c r="A69" s="48"/>
      <c r="B69" s="60" t="s">
        <v>91</v>
      </c>
      <c r="C69" s="61"/>
      <c r="D69" s="61"/>
      <c r="E69" s="61"/>
      <c r="F69" s="61"/>
      <c r="G69" s="97">
        <f>G68*0.05</f>
        <v>394397.45</v>
      </c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  <c r="HY69" s="20"/>
      <c r="HZ69" s="20"/>
      <c r="IA69" s="20"/>
      <c r="IB69" s="20"/>
      <c r="IC69" s="20"/>
      <c r="ID69" s="20"/>
      <c r="IE69" s="20"/>
      <c r="IF69" s="20"/>
      <c r="IG69" s="20"/>
      <c r="IH69" s="20"/>
      <c r="II69" s="20"/>
      <c r="IJ69" s="20"/>
      <c r="IK69" s="20"/>
      <c r="IL69" s="20"/>
      <c r="IM69" s="20"/>
      <c r="IN69" s="20"/>
      <c r="IO69" s="20"/>
      <c r="IP69" s="20"/>
      <c r="IQ69" s="20"/>
      <c r="IR69" s="20"/>
      <c r="IS69" s="20"/>
      <c r="IT69" s="20"/>
      <c r="IU69" s="20"/>
    </row>
    <row r="70" spans="1:255" s="21" customFormat="1" ht="12" customHeight="1" x14ac:dyDescent="0.25">
      <c r="A70" s="48"/>
      <c r="B70" s="62" t="s">
        <v>92</v>
      </c>
      <c r="C70" s="63"/>
      <c r="D70" s="63"/>
      <c r="E70" s="63"/>
      <c r="F70" s="63"/>
      <c r="G70" s="98">
        <f>G69+G68</f>
        <v>8282346.4500000002</v>
      </c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  <c r="IK70" s="20"/>
      <c r="IL70" s="20"/>
      <c r="IM70" s="20"/>
      <c r="IN70" s="20"/>
      <c r="IO70" s="20"/>
      <c r="IP70" s="20"/>
      <c r="IQ70" s="20"/>
      <c r="IR70" s="20"/>
      <c r="IS70" s="20"/>
      <c r="IT70" s="20"/>
      <c r="IU70" s="20"/>
    </row>
    <row r="71" spans="1:255" s="21" customFormat="1" ht="12" customHeight="1" x14ac:dyDescent="0.25">
      <c r="A71" s="48"/>
      <c r="B71" s="60" t="s">
        <v>93</v>
      </c>
      <c r="C71" s="61"/>
      <c r="D71" s="61"/>
      <c r="E71" s="61"/>
      <c r="F71" s="61"/>
      <c r="G71" s="97">
        <f>G12</f>
        <v>19500000</v>
      </c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  <c r="HZ71" s="20"/>
      <c r="IA71" s="20"/>
      <c r="IB71" s="20"/>
      <c r="IC71" s="20"/>
      <c r="ID71" s="20"/>
      <c r="IE71" s="20"/>
      <c r="IF71" s="20"/>
      <c r="IG71" s="20"/>
      <c r="IH71" s="20"/>
      <c r="II71" s="20"/>
      <c r="IJ71" s="20"/>
      <c r="IK71" s="20"/>
      <c r="IL71" s="20"/>
      <c r="IM71" s="20"/>
      <c r="IN71" s="20"/>
      <c r="IO71" s="20"/>
      <c r="IP71" s="20"/>
      <c r="IQ71" s="20"/>
      <c r="IR71" s="20"/>
      <c r="IS71" s="20"/>
      <c r="IT71" s="20"/>
      <c r="IU71" s="20"/>
    </row>
    <row r="72" spans="1:255" s="21" customFormat="1" ht="12" customHeight="1" x14ac:dyDescent="0.25">
      <c r="A72" s="48"/>
      <c r="B72" s="64" t="s">
        <v>94</v>
      </c>
      <c r="C72" s="65"/>
      <c r="D72" s="65"/>
      <c r="E72" s="65"/>
      <c r="F72" s="65"/>
      <c r="G72" s="99">
        <f>G71-G70</f>
        <v>11217653.550000001</v>
      </c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  <c r="HY72" s="20"/>
      <c r="HZ72" s="20"/>
      <c r="IA72" s="20"/>
      <c r="IB72" s="20"/>
      <c r="IC72" s="20"/>
      <c r="ID72" s="20"/>
      <c r="IE72" s="20"/>
      <c r="IF72" s="20"/>
      <c r="IG72" s="20"/>
      <c r="IH72" s="20"/>
      <c r="II72" s="20"/>
      <c r="IJ72" s="20"/>
      <c r="IK72" s="20"/>
      <c r="IL72" s="20"/>
      <c r="IM72" s="20"/>
      <c r="IN72" s="20"/>
      <c r="IO72" s="20"/>
      <c r="IP72" s="20"/>
      <c r="IQ72" s="20"/>
      <c r="IR72" s="20"/>
      <c r="IS72" s="20"/>
      <c r="IT72" s="20"/>
      <c r="IU72" s="20"/>
    </row>
    <row r="73" spans="1:255" s="21" customFormat="1" ht="12" customHeight="1" x14ac:dyDescent="0.25">
      <c r="A73" s="48"/>
      <c r="B73" s="66" t="s">
        <v>95</v>
      </c>
      <c r="C73" s="67"/>
      <c r="D73" s="67"/>
      <c r="E73" s="67"/>
      <c r="F73" s="67"/>
      <c r="G73" s="68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  <c r="HY73" s="20"/>
      <c r="HZ73" s="20"/>
      <c r="IA73" s="20"/>
      <c r="IB73" s="20"/>
      <c r="IC73" s="20"/>
      <c r="ID73" s="20"/>
      <c r="IE73" s="20"/>
      <c r="IF73" s="20"/>
      <c r="IG73" s="20"/>
      <c r="IH73" s="20"/>
      <c r="II73" s="20"/>
      <c r="IJ73" s="20"/>
      <c r="IK73" s="20"/>
      <c r="IL73" s="20"/>
      <c r="IM73" s="20"/>
      <c r="IN73" s="20"/>
      <c r="IO73" s="20"/>
      <c r="IP73" s="20"/>
      <c r="IQ73" s="20"/>
      <c r="IR73" s="20"/>
      <c r="IS73" s="20"/>
      <c r="IT73" s="20"/>
      <c r="IU73" s="20"/>
    </row>
    <row r="74" spans="1:255" s="21" customFormat="1" ht="12.75" customHeight="1" thickBot="1" x14ac:dyDescent="0.3">
      <c r="A74" s="48"/>
      <c r="B74" s="69"/>
      <c r="C74" s="67"/>
      <c r="D74" s="67"/>
      <c r="E74" s="67"/>
      <c r="F74" s="67"/>
      <c r="G74" s="68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  <c r="HF74" s="20"/>
      <c r="HG74" s="20"/>
      <c r="HH74" s="20"/>
      <c r="HI74" s="20"/>
      <c r="HJ74" s="20"/>
      <c r="HK74" s="20"/>
      <c r="HL74" s="20"/>
      <c r="HM74" s="20"/>
      <c r="HN74" s="20"/>
      <c r="HO74" s="20"/>
      <c r="HP74" s="20"/>
      <c r="HQ74" s="20"/>
      <c r="HR74" s="20"/>
      <c r="HS74" s="20"/>
      <c r="HT74" s="20"/>
      <c r="HU74" s="20"/>
      <c r="HV74" s="20"/>
      <c r="HW74" s="20"/>
      <c r="HX74" s="20"/>
      <c r="HY74" s="20"/>
      <c r="HZ74" s="20"/>
      <c r="IA74" s="20"/>
      <c r="IB74" s="20"/>
      <c r="IC74" s="20"/>
      <c r="ID74" s="20"/>
      <c r="IE74" s="20"/>
      <c r="IF74" s="20"/>
      <c r="IG74" s="20"/>
      <c r="IH74" s="20"/>
      <c r="II74" s="20"/>
      <c r="IJ74" s="20"/>
      <c r="IK74" s="20"/>
      <c r="IL74" s="20"/>
      <c r="IM74" s="20"/>
      <c r="IN74" s="20"/>
      <c r="IO74" s="20"/>
      <c r="IP74" s="20"/>
      <c r="IQ74" s="20"/>
      <c r="IR74" s="20"/>
      <c r="IS74" s="20"/>
      <c r="IT74" s="20"/>
      <c r="IU74" s="20"/>
    </row>
    <row r="75" spans="1:255" s="21" customFormat="1" ht="12" customHeight="1" x14ac:dyDescent="0.25">
      <c r="A75" s="48"/>
      <c r="B75" s="70" t="s">
        <v>96</v>
      </c>
      <c r="C75" s="71"/>
      <c r="D75" s="71"/>
      <c r="E75" s="71"/>
      <c r="F75" s="72"/>
      <c r="G75" s="68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  <c r="HY75" s="20"/>
      <c r="HZ75" s="20"/>
      <c r="IA75" s="20"/>
      <c r="IB75" s="20"/>
      <c r="IC75" s="20"/>
      <c r="ID75" s="20"/>
      <c r="IE75" s="20"/>
      <c r="IF75" s="20"/>
      <c r="IG75" s="20"/>
      <c r="IH75" s="20"/>
      <c r="II75" s="20"/>
      <c r="IJ75" s="20"/>
      <c r="IK75" s="20"/>
      <c r="IL75" s="20"/>
      <c r="IM75" s="20"/>
      <c r="IN75" s="20"/>
      <c r="IO75" s="20"/>
      <c r="IP75" s="20"/>
      <c r="IQ75" s="20"/>
      <c r="IR75" s="20"/>
      <c r="IS75" s="20"/>
      <c r="IT75" s="20"/>
      <c r="IU75" s="20"/>
    </row>
    <row r="76" spans="1:255" s="21" customFormat="1" ht="12" customHeight="1" x14ac:dyDescent="0.25">
      <c r="A76" s="48"/>
      <c r="B76" s="15" t="s">
        <v>97</v>
      </c>
      <c r="C76" s="69"/>
      <c r="D76" s="69"/>
      <c r="E76" s="69"/>
      <c r="F76" s="73"/>
      <c r="G76" s="68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  <c r="HF76" s="20"/>
      <c r="HG76" s="20"/>
      <c r="HH76" s="20"/>
      <c r="HI76" s="20"/>
      <c r="HJ76" s="20"/>
      <c r="HK76" s="20"/>
      <c r="HL76" s="20"/>
      <c r="HM76" s="20"/>
      <c r="HN76" s="20"/>
      <c r="HO76" s="20"/>
      <c r="HP76" s="20"/>
      <c r="HQ76" s="20"/>
      <c r="HR76" s="20"/>
      <c r="HS76" s="20"/>
      <c r="HT76" s="20"/>
      <c r="HU76" s="20"/>
      <c r="HV76" s="20"/>
      <c r="HW76" s="20"/>
      <c r="HX76" s="20"/>
      <c r="HY76" s="20"/>
      <c r="HZ76" s="20"/>
      <c r="IA76" s="20"/>
      <c r="IB76" s="20"/>
      <c r="IC76" s="20"/>
      <c r="ID76" s="20"/>
      <c r="IE76" s="20"/>
      <c r="IF76" s="20"/>
      <c r="IG76" s="20"/>
      <c r="IH76" s="20"/>
      <c r="II76" s="20"/>
      <c r="IJ76" s="20"/>
      <c r="IK76" s="20"/>
      <c r="IL76" s="20"/>
      <c r="IM76" s="20"/>
      <c r="IN76" s="20"/>
      <c r="IO76" s="20"/>
      <c r="IP76" s="20"/>
      <c r="IQ76" s="20"/>
      <c r="IR76" s="20"/>
      <c r="IS76" s="20"/>
      <c r="IT76" s="20"/>
      <c r="IU76" s="20"/>
    </row>
    <row r="77" spans="1:255" s="21" customFormat="1" ht="12" customHeight="1" x14ac:dyDescent="0.25">
      <c r="A77" s="48"/>
      <c r="B77" s="15" t="s">
        <v>98</v>
      </c>
      <c r="C77" s="69"/>
      <c r="D77" s="69"/>
      <c r="E77" s="69"/>
      <c r="F77" s="73"/>
      <c r="G77" s="68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  <c r="HF77" s="20"/>
      <c r="HG77" s="20"/>
      <c r="HH77" s="20"/>
      <c r="HI77" s="20"/>
      <c r="HJ77" s="20"/>
      <c r="HK77" s="20"/>
      <c r="HL77" s="20"/>
      <c r="HM77" s="20"/>
      <c r="HN77" s="20"/>
      <c r="HO77" s="20"/>
      <c r="HP77" s="20"/>
      <c r="HQ77" s="20"/>
      <c r="HR77" s="20"/>
      <c r="HS77" s="20"/>
      <c r="HT77" s="20"/>
      <c r="HU77" s="20"/>
      <c r="HV77" s="20"/>
      <c r="HW77" s="20"/>
      <c r="HX77" s="20"/>
      <c r="HY77" s="20"/>
      <c r="HZ77" s="20"/>
      <c r="IA77" s="20"/>
      <c r="IB77" s="20"/>
      <c r="IC77" s="20"/>
      <c r="ID77" s="20"/>
      <c r="IE77" s="20"/>
      <c r="IF77" s="20"/>
      <c r="IG77" s="20"/>
      <c r="IH77" s="20"/>
      <c r="II77" s="20"/>
      <c r="IJ77" s="20"/>
      <c r="IK77" s="20"/>
      <c r="IL77" s="20"/>
      <c r="IM77" s="20"/>
      <c r="IN77" s="20"/>
      <c r="IO77" s="20"/>
      <c r="IP77" s="20"/>
      <c r="IQ77" s="20"/>
      <c r="IR77" s="20"/>
      <c r="IS77" s="20"/>
      <c r="IT77" s="20"/>
      <c r="IU77" s="20"/>
    </row>
    <row r="78" spans="1:255" s="21" customFormat="1" ht="12" customHeight="1" x14ac:dyDescent="0.25">
      <c r="A78" s="48"/>
      <c r="B78" s="15" t="s">
        <v>99</v>
      </c>
      <c r="C78" s="69"/>
      <c r="D78" s="69"/>
      <c r="E78" s="69"/>
      <c r="F78" s="73"/>
      <c r="G78" s="68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  <c r="IB78" s="20"/>
      <c r="IC78" s="20"/>
      <c r="ID78" s="20"/>
      <c r="IE78" s="20"/>
      <c r="IF78" s="20"/>
      <c r="IG78" s="20"/>
      <c r="IH78" s="20"/>
      <c r="II78" s="20"/>
      <c r="IJ78" s="20"/>
      <c r="IK78" s="20"/>
      <c r="IL78" s="20"/>
      <c r="IM78" s="20"/>
      <c r="IN78" s="20"/>
      <c r="IO78" s="20"/>
      <c r="IP78" s="20"/>
      <c r="IQ78" s="20"/>
      <c r="IR78" s="20"/>
      <c r="IS78" s="20"/>
      <c r="IT78" s="20"/>
      <c r="IU78" s="20"/>
    </row>
    <row r="79" spans="1:255" s="21" customFormat="1" ht="12" customHeight="1" x14ac:dyDescent="0.25">
      <c r="A79" s="48"/>
      <c r="B79" s="15" t="s">
        <v>100</v>
      </c>
      <c r="C79" s="69"/>
      <c r="D79" s="69"/>
      <c r="E79" s="69"/>
      <c r="F79" s="73"/>
      <c r="G79" s="68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  <c r="HL79" s="20"/>
      <c r="HM79" s="20"/>
      <c r="HN79" s="20"/>
      <c r="HO79" s="20"/>
      <c r="HP79" s="20"/>
      <c r="HQ79" s="20"/>
      <c r="HR79" s="20"/>
      <c r="HS79" s="20"/>
      <c r="HT79" s="20"/>
      <c r="HU79" s="20"/>
      <c r="HV79" s="20"/>
      <c r="HW79" s="20"/>
      <c r="HX79" s="20"/>
      <c r="HY79" s="20"/>
      <c r="HZ79" s="20"/>
      <c r="IA79" s="20"/>
      <c r="IB79" s="20"/>
      <c r="IC79" s="20"/>
      <c r="ID79" s="20"/>
      <c r="IE79" s="20"/>
      <c r="IF79" s="20"/>
      <c r="IG79" s="20"/>
      <c r="IH79" s="20"/>
      <c r="II79" s="20"/>
      <c r="IJ79" s="20"/>
      <c r="IK79" s="20"/>
      <c r="IL79" s="20"/>
      <c r="IM79" s="20"/>
      <c r="IN79" s="20"/>
      <c r="IO79" s="20"/>
      <c r="IP79" s="20"/>
      <c r="IQ79" s="20"/>
      <c r="IR79" s="20"/>
      <c r="IS79" s="20"/>
      <c r="IT79" s="20"/>
      <c r="IU79" s="20"/>
    </row>
    <row r="80" spans="1:255" s="21" customFormat="1" ht="12" customHeight="1" x14ac:dyDescent="0.25">
      <c r="A80" s="48"/>
      <c r="B80" s="15" t="s">
        <v>101</v>
      </c>
      <c r="C80" s="69"/>
      <c r="D80" s="69"/>
      <c r="E80" s="69"/>
      <c r="F80" s="73"/>
      <c r="G80" s="68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  <c r="FH80" s="20"/>
      <c r="FI80" s="20"/>
      <c r="FJ80" s="20"/>
      <c r="FK80" s="20"/>
      <c r="FL80" s="20"/>
      <c r="FM80" s="20"/>
      <c r="FN80" s="20"/>
      <c r="FO80" s="20"/>
      <c r="FP80" s="20"/>
      <c r="FQ80" s="20"/>
      <c r="FR80" s="20"/>
      <c r="FS80" s="20"/>
      <c r="FT80" s="20"/>
      <c r="FU80" s="20"/>
      <c r="FV80" s="20"/>
      <c r="FW80" s="20"/>
      <c r="FX80" s="20"/>
      <c r="FY80" s="20"/>
      <c r="FZ80" s="20"/>
      <c r="GA80" s="20"/>
      <c r="GB80" s="20"/>
      <c r="GC80" s="20"/>
      <c r="GD80" s="20"/>
      <c r="GE80" s="20"/>
      <c r="GF80" s="20"/>
      <c r="GG80" s="20"/>
      <c r="GH80" s="20"/>
      <c r="GI80" s="20"/>
      <c r="GJ80" s="20"/>
      <c r="GK80" s="20"/>
      <c r="GL80" s="20"/>
      <c r="GM80" s="20"/>
      <c r="GN80" s="20"/>
      <c r="GO80" s="20"/>
      <c r="GP80" s="20"/>
      <c r="GQ80" s="20"/>
      <c r="GR80" s="20"/>
      <c r="GS80" s="20"/>
      <c r="GT80" s="20"/>
      <c r="GU80" s="20"/>
      <c r="GV80" s="20"/>
      <c r="GW80" s="20"/>
      <c r="GX80" s="20"/>
      <c r="GY80" s="20"/>
      <c r="GZ80" s="20"/>
      <c r="HA80" s="20"/>
      <c r="HB80" s="20"/>
      <c r="HC80" s="20"/>
      <c r="HD80" s="20"/>
      <c r="HE80" s="20"/>
      <c r="HF80" s="20"/>
      <c r="HG80" s="20"/>
      <c r="HH80" s="20"/>
      <c r="HI80" s="20"/>
      <c r="HJ80" s="20"/>
      <c r="HK80" s="20"/>
      <c r="HL80" s="20"/>
      <c r="HM80" s="20"/>
      <c r="HN80" s="20"/>
      <c r="HO80" s="20"/>
      <c r="HP80" s="20"/>
      <c r="HQ80" s="20"/>
      <c r="HR80" s="20"/>
      <c r="HS80" s="20"/>
      <c r="HT80" s="20"/>
      <c r="HU80" s="20"/>
      <c r="HV80" s="20"/>
      <c r="HW80" s="20"/>
      <c r="HX80" s="20"/>
      <c r="HY80" s="20"/>
      <c r="HZ80" s="20"/>
      <c r="IA80" s="20"/>
      <c r="IB80" s="20"/>
      <c r="IC80" s="20"/>
      <c r="ID80" s="20"/>
      <c r="IE80" s="20"/>
      <c r="IF80" s="20"/>
      <c r="IG80" s="20"/>
      <c r="IH80" s="20"/>
      <c r="II80" s="20"/>
      <c r="IJ80" s="20"/>
      <c r="IK80" s="20"/>
      <c r="IL80" s="20"/>
      <c r="IM80" s="20"/>
      <c r="IN80" s="20"/>
      <c r="IO80" s="20"/>
      <c r="IP80" s="20"/>
      <c r="IQ80" s="20"/>
      <c r="IR80" s="20"/>
      <c r="IS80" s="20"/>
      <c r="IT80" s="20"/>
      <c r="IU80" s="20"/>
    </row>
    <row r="81" spans="1:255" s="21" customFormat="1" ht="12.75" customHeight="1" thickBot="1" x14ac:dyDescent="0.3">
      <c r="A81" s="48"/>
      <c r="B81" s="16" t="s">
        <v>102</v>
      </c>
      <c r="C81" s="74"/>
      <c r="D81" s="74"/>
      <c r="E81" s="74"/>
      <c r="F81" s="75"/>
      <c r="G81" s="68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  <c r="HF81" s="20"/>
      <c r="HG81" s="20"/>
      <c r="HH81" s="20"/>
      <c r="HI81" s="20"/>
      <c r="HJ81" s="20"/>
      <c r="HK81" s="20"/>
      <c r="HL81" s="20"/>
      <c r="HM81" s="20"/>
      <c r="HN81" s="20"/>
      <c r="HO81" s="20"/>
      <c r="HP81" s="20"/>
      <c r="HQ81" s="20"/>
      <c r="HR81" s="20"/>
      <c r="HS81" s="20"/>
      <c r="HT81" s="20"/>
      <c r="HU81" s="20"/>
      <c r="HV81" s="20"/>
      <c r="HW81" s="20"/>
      <c r="HX81" s="20"/>
      <c r="HY81" s="20"/>
      <c r="HZ81" s="20"/>
      <c r="IA81" s="20"/>
      <c r="IB81" s="20"/>
      <c r="IC81" s="20"/>
      <c r="ID81" s="20"/>
      <c r="IE81" s="20"/>
      <c r="IF81" s="20"/>
      <c r="IG81" s="20"/>
      <c r="IH81" s="20"/>
      <c r="II81" s="20"/>
      <c r="IJ81" s="20"/>
      <c r="IK81" s="20"/>
      <c r="IL81" s="20"/>
      <c r="IM81" s="20"/>
      <c r="IN81" s="20"/>
      <c r="IO81" s="20"/>
      <c r="IP81" s="20"/>
      <c r="IQ81" s="20"/>
      <c r="IR81" s="20"/>
      <c r="IS81" s="20"/>
      <c r="IT81" s="20"/>
      <c r="IU81" s="20"/>
    </row>
    <row r="82" spans="1:255" s="21" customFormat="1" ht="12.75" customHeight="1" x14ac:dyDescent="0.25">
      <c r="A82" s="48"/>
      <c r="B82" s="69"/>
      <c r="C82" s="69"/>
      <c r="D82" s="69"/>
      <c r="E82" s="69"/>
      <c r="F82" s="69"/>
      <c r="G82" s="68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  <c r="IU82" s="20"/>
    </row>
    <row r="83" spans="1:255" s="21" customFormat="1" ht="15" customHeight="1" thickBot="1" x14ac:dyDescent="0.3">
      <c r="A83" s="48"/>
      <c r="B83" s="156" t="s">
        <v>103</v>
      </c>
      <c r="C83" s="157"/>
      <c r="D83" s="76"/>
      <c r="E83" s="77"/>
      <c r="F83" s="77"/>
      <c r="G83" s="68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  <c r="IR83" s="20"/>
      <c r="IS83" s="20"/>
      <c r="IT83" s="20"/>
      <c r="IU83" s="20"/>
    </row>
    <row r="84" spans="1:255" s="21" customFormat="1" ht="12" customHeight="1" x14ac:dyDescent="0.25">
      <c r="A84" s="48"/>
      <c r="B84" s="78" t="s">
        <v>85</v>
      </c>
      <c r="C84" s="123" t="s">
        <v>104</v>
      </c>
      <c r="D84" s="124" t="s">
        <v>105</v>
      </c>
      <c r="E84" s="77"/>
      <c r="F84" s="77"/>
      <c r="G84" s="68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  <c r="IU84" s="20"/>
    </row>
    <row r="85" spans="1:255" s="21" customFormat="1" ht="12" customHeight="1" x14ac:dyDescent="0.25">
      <c r="A85" s="48"/>
      <c r="B85" s="79" t="s">
        <v>106</v>
      </c>
      <c r="C85" s="119">
        <f>G29</f>
        <v>1880000</v>
      </c>
      <c r="D85" s="120">
        <f>(C85/C91)</f>
        <v>0.22698881426289527</v>
      </c>
      <c r="E85" s="77"/>
      <c r="F85" s="77"/>
      <c r="G85" s="68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  <c r="FH85" s="20"/>
      <c r="FI85" s="20"/>
      <c r="FJ85" s="20"/>
      <c r="FK85" s="20"/>
      <c r="FL85" s="20"/>
      <c r="FM85" s="20"/>
      <c r="FN85" s="20"/>
      <c r="FO85" s="20"/>
      <c r="FP85" s="20"/>
      <c r="FQ85" s="20"/>
      <c r="FR85" s="20"/>
      <c r="FS85" s="20"/>
      <c r="FT85" s="20"/>
      <c r="FU85" s="20"/>
      <c r="FV85" s="20"/>
      <c r="FW85" s="20"/>
      <c r="FX85" s="20"/>
      <c r="FY85" s="20"/>
      <c r="FZ85" s="20"/>
      <c r="GA85" s="20"/>
      <c r="GB85" s="20"/>
      <c r="GC85" s="20"/>
      <c r="GD85" s="20"/>
      <c r="GE85" s="20"/>
      <c r="GF85" s="20"/>
      <c r="GG85" s="20"/>
      <c r="GH85" s="20"/>
      <c r="GI85" s="20"/>
      <c r="GJ85" s="20"/>
      <c r="GK85" s="20"/>
      <c r="GL85" s="20"/>
      <c r="GM85" s="20"/>
      <c r="GN85" s="20"/>
      <c r="GO85" s="20"/>
      <c r="GP85" s="20"/>
      <c r="GQ85" s="20"/>
      <c r="GR85" s="20"/>
      <c r="GS85" s="20"/>
      <c r="GT85" s="20"/>
      <c r="GU85" s="20"/>
      <c r="GV85" s="20"/>
      <c r="GW85" s="20"/>
      <c r="GX85" s="20"/>
      <c r="GY85" s="20"/>
      <c r="GZ85" s="20"/>
      <c r="HA85" s="20"/>
      <c r="HB85" s="20"/>
      <c r="HC85" s="20"/>
      <c r="HD85" s="20"/>
      <c r="HE85" s="20"/>
      <c r="HF85" s="20"/>
      <c r="HG85" s="20"/>
      <c r="HH85" s="20"/>
      <c r="HI85" s="20"/>
      <c r="HJ85" s="20"/>
      <c r="HK85" s="20"/>
      <c r="HL85" s="20"/>
      <c r="HM85" s="20"/>
      <c r="HN85" s="20"/>
      <c r="HO85" s="20"/>
      <c r="HP85" s="20"/>
      <c r="HQ85" s="20"/>
      <c r="HR85" s="20"/>
      <c r="HS85" s="20"/>
      <c r="HT85" s="20"/>
      <c r="HU85" s="20"/>
      <c r="HV85" s="20"/>
      <c r="HW85" s="20"/>
      <c r="HX85" s="20"/>
      <c r="HY85" s="20"/>
      <c r="HZ85" s="20"/>
      <c r="IA85" s="20"/>
      <c r="IB85" s="20"/>
      <c r="IC85" s="20"/>
      <c r="ID85" s="20"/>
      <c r="IE85" s="20"/>
      <c r="IF85" s="20"/>
      <c r="IG85" s="20"/>
      <c r="IH85" s="20"/>
      <c r="II85" s="20"/>
      <c r="IJ85" s="20"/>
      <c r="IK85" s="20"/>
      <c r="IL85" s="20"/>
      <c r="IM85" s="20"/>
      <c r="IN85" s="20"/>
      <c r="IO85" s="20"/>
      <c r="IP85" s="20"/>
      <c r="IQ85" s="20"/>
      <c r="IR85" s="20"/>
      <c r="IS85" s="20"/>
      <c r="IT85" s="20"/>
      <c r="IU85" s="20"/>
    </row>
    <row r="86" spans="1:255" s="21" customFormat="1" ht="12" customHeight="1" x14ac:dyDescent="0.25">
      <c r="A86" s="48"/>
      <c r="B86" s="79" t="s">
        <v>107</v>
      </c>
      <c r="C86" s="121">
        <v>0</v>
      </c>
      <c r="D86" s="120">
        <v>0</v>
      </c>
      <c r="E86" s="77"/>
      <c r="F86" s="77"/>
      <c r="G86" s="68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  <c r="IS86" s="20"/>
      <c r="IT86" s="20"/>
      <c r="IU86" s="20"/>
    </row>
    <row r="87" spans="1:255" s="21" customFormat="1" ht="12" customHeight="1" x14ac:dyDescent="0.25">
      <c r="A87" s="48"/>
      <c r="B87" s="79" t="s">
        <v>108</v>
      </c>
      <c r="C87" s="119">
        <f>G42</f>
        <v>675000</v>
      </c>
      <c r="D87" s="120">
        <f>(C87/C91)</f>
        <v>8.1498643418858666E-2</v>
      </c>
      <c r="E87" s="77"/>
      <c r="F87" s="77"/>
      <c r="G87" s="68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  <c r="IR87" s="20"/>
      <c r="IS87" s="20"/>
      <c r="IT87" s="20"/>
      <c r="IU87" s="20"/>
    </row>
    <row r="88" spans="1:255" s="21" customFormat="1" ht="12" customHeight="1" x14ac:dyDescent="0.25">
      <c r="A88" s="48"/>
      <c r="B88" s="79" t="s">
        <v>59</v>
      </c>
      <c r="C88" s="119">
        <f>G60</f>
        <v>2781871</v>
      </c>
      <c r="D88" s="120">
        <f>(C88/C91)</f>
        <v>0.33587957432039078</v>
      </c>
      <c r="E88" s="77"/>
      <c r="F88" s="77"/>
      <c r="G88" s="68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</row>
    <row r="89" spans="1:255" s="21" customFormat="1" ht="12" customHeight="1" x14ac:dyDescent="0.25">
      <c r="A89" s="48"/>
      <c r="B89" s="79" t="s">
        <v>109</v>
      </c>
      <c r="C89" s="125">
        <f>G66</f>
        <v>2551078</v>
      </c>
      <c r="D89" s="120">
        <f>(C89/C91)</f>
        <v>0.30801392037880759</v>
      </c>
      <c r="E89" s="80"/>
      <c r="F89" s="80"/>
      <c r="G89" s="68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  <c r="HL89" s="20"/>
      <c r="HM89" s="20"/>
      <c r="HN89" s="20"/>
      <c r="HO89" s="20"/>
      <c r="HP89" s="20"/>
      <c r="HQ89" s="20"/>
      <c r="HR89" s="20"/>
      <c r="HS89" s="20"/>
      <c r="HT89" s="20"/>
      <c r="HU89" s="20"/>
      <c r="HV89" s="20"/>
      <c r="HW89" s="20"/>
      <c r="HX89" s="20"/>
      <c r="HY89" s="20"/>
      <c r="HZ89" s="20"/>
      <c r="IA89" s="20"/>
      <c r="IB89" s="20"/>
      <c r="IC89" s="20"/>
      <c r="ID89" s="20"/>
      <c r="IE89" s="20"/>
      <c r="IF89" s="20"/>
      <c r="IG89" s="20"/>
      <c r="IH89" s="20"/>
      <c r="II89" s="20"/>
      <c r="IJ89" s="20"/>
      <c r="IK89" s="20"/>
      <c r="IL89" s="20"/>
      <c r="IM89" s="20"/>
      <c r="IN89" s="20"/>
      <c r="IO89" s="20"/>
      <c r="IP89" s="20"/>
      <c r="IQ89" s="20"/>
      <c r="IR89" s="20"/>
      <c r="IS89" s="20"/>
      <c r="IT89" s="20"/>
      <c r="IU89" s="20"/>
    </row>
    <row r="90" spans="1:255" s="21" customFormat="1" ht="12" customHeight="1" x14ac:dyDescent="0.25">
      <c r="A90" s="48"/>
      <c r="B90" s="79" t="s">
        <v>110</v>
      </c>
      <c r="C90" s="125">
        <f>G69</f>
        <v>394397.45</v>
      </c>
      <c r="D90" s="120">
        <f>(C90/C91)</f>
        <v>4.7619047619047616E-2</v>
      </c>
      <c r="E90" s="80"/>
      <c r="F90" s="80"/>
      <c r="G90" s="68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20"/>
      <c r="HT90" s="20"/>
      <c r="HU90" s="20"/>
      <c r="HV90" s="20"/>
      <c r="HW90" s="20"/>
      <c r="HX90" s="20"/>
      <c r="HY90" s="20"/>
      <c r="HZ90" s="20"/>
      <c r="IA90" s="20"/>
      <c r="IB90" s="20"/>
      <c r="IC90" s="20"/>
      <c r="ID90" s="20"/>
      <c r="IE90" s="20"/>
      <c r="IF90" s="20"/>
      <c r="IG90" s="20"/>
      <c r="IH90" s="20"/>
      <c r="II90" s="20"/>
      <c r="IJ90" s="20"/>
      <c r="IK90" s="20"/>
      <c r="IL90" s="20"/>
      <c r="IM90" s="20"/>
      <c r="IN90" s="20"/>
      <c r="IO90" s="20"/>
      <c r="IP90" s="20"/>
      <c r="IQ90" s="20"/>
      <c r="IR90" s="20"/>
      <c r="IS90" s="20"/>
      <c r="IT90" s="20"/>
      <c r="IU90" s="20"/>
    </row>
    <row r="91" spans="1:255" s="21" customFormat="1" ht="12.75" customHeight="1" thickBot="1" x14ac:dyDescent="0.3">
      <c r="A91" s="48"/>
      <c r="B91" s="81" t="s">
        <v>111</v>
      </c>
      <c r="C91" s="126">
        <f>SUM(C85:C90)</f>
        <v>8282346.4500000002</v>
      </c>
      <c r="D91" s="122">
        <f>SUM(D85:D90)</f>
        <v>1</v>
      </c>
      <c r="E91" s="80"/>
      <c r="F91" s="80"/>
      <c r="G91" s="68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  <c r="HF91" s="20"/>
      <c r="HG91" s="20"/>
      <c r="HH91" s="20"/>
      <c r="HI91" s="20"/>
      <c r="HJ91" s="20"/>
      <c r="HK91" s="20"/>
      <c r="HL91" s="20"/>
      <c r="HM91" s="20"/>
      <c r="HN91" s="20"/>
      <c r="HO91" s="20"/>
      <c r="HP91" s="20"/>
      <c r="HQ91" s="20"/>
      <c r="HR91" s="20"/>
      <c r="HS91" s="20"/>
      <c r="HT91" s="20"/>
      <c r="HU91" s="20"/>
      <c r="HV91" s="20"/>
      <c r="HW91" s="20"/>
      <c r="HX91" s="20"/>
      <c r="HY91" s="20"/>
      <c r="HZ91" s="20"/>
      <c r="IA91" s="20"/>
      <c r="IB91" s="20"/>
      <c r="IC91" s="20"/>
      <c r="ID91" s="20"/>
      <c r="IE91" s="20"/>
      <c r="IF91" s="20"/>
      <c r="IG91" s="20"/>
      <c r="IH91" s="20"/>
      <c r="II91" s="20"/>
      <c r="IJ91" s="20"/>
      <c r="IK91" s="20"/>
      <c r="IL91" s="20"/>
      <c r="IM91" s="20"/>
      <c r="IN91" s="20"/>
      <c r="IO91" s="20"/>
      <c r="IP91" s="20"/>
      <c r="IQ91" s="20"/>
      <c r="IR91" s="20"/>
      <c r="IS91" s="20"/>
      <c r="IT91" s="20"/>
      <c r="IU91" s="20"/>
    </row>
    <row r="92" spans="1:255" s="21" customFormat="1" ht="12" customHeight="1" x14ac:dyDescent="0.25">
      <c r="A92" s="48"/>
      <c r="B92" s="69"/>
      <c r="C92" s="67"/>
      <c r="D92" s="67"/>
      <c r="E92" s="67"/>
      <c r="F92" s="67"/>
      <c r="G92" s="68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20"/>
      <c r="FP92" s="20"/>
      <c r="FQ92" s="20"/>
      <c r="FR92" s="20"/>
      <c r="FS92" s="20"/>
      <c r="FT92" s="20"/>
      <c r="FU92" s="20"/>
      <c r="FV92" s="2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  <c r="GT92" s="20"/>
      <c r="GU92" s="20"/>
      <c r="GV92" s="20"/>
      <c r="GW92" s="20"/>
      <c r="GX92" s="20"/>
      <c r="GY92" s="20"/>
      <c r="GZ92" s="20"/>
      <c r="HA92" s="20"/>
      <c r="HB92" s="20"/>
      <c r="HC92" s="20"/>
      <c r="HD92" s="20"/>
      <c r="HE92" s="20"/>
      <c r="HF92" s="20"/>
      <c r="HG92" s="20"/>
      <c r="HH92" s="20"/>
      <c r="HI92" s="20"/>
      <c r="HJ92" s="20"/>
      <c r="HK92" s="20"/>
      <c r="HL92" s="20"/>
      <c r="HM92" s="20"/>
      <c r="HN92" s="20"/>
      <c r="HO92" s="20"/>
      <c r="HP92" s="20"/>
      <c r="HQ92" s="20"/>
      <c r="HR92" s="20"/>
      <c r="HS92" s="20"/>
      <c r="HT92" s="20"/>
      <c r="HU92" s="20"/>
      <c r="HV92" s="20"/>
      <c r="HW92" s="20"/>
      <c r="HX92" s="20"/>
      <c r="HY92" s="20"/>
      <c r="HZ92" s="20"/>
      <c r="IA92" s="20"/>
      <c r="IB92" s="20"/>
      <c r="IC92" s="20"/>
      <c r="ID92" s="20"/>
      <c r="IE92" s="20"/>
      <c r="IF92" s="20"/>
      <c r="IG92" s="20"/>
      <c r="IH92" s="20"/>
      <c r="II92" s="20"/>
      <c r="IJ92" s="20"/>
      <c r="IK92" s="20"/>
      <c r="IL92" s="20"/>
      <c r="IM92" s="20"/>
      <c r="IN92" s="20"/>
      <c r="IO92" s="20"/>
      <c r="IP92" s="20"/>
      <c r="IQ92" s="20"/>
      <c r="IR92" s="20"/>
      <c r="IS92" s="20"/>
      <c r="IT92" s="20"/>
      <c r="IU92" s="20"/>
    </row>
    <row r="93" spans="1:255" s="21" customFormat="1" ht="12.75" customHeight="1" x14ac:dyDescent="0.25">
      <c r="A93" s="48"/>
      <c r="B93" s="83"/>
      <c r="C93" s="67"/>
      <c r="D93" s="67"/>
      <c r="E93" s="67"/>
      <c r="F93" s="67"/>
      <c r="G93" s="68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  <c r="HF93" s="20"/>
      <c r="HG93" s="20"/>
      <c r="HH93" s="20"/>
      <c r="HI93" s="20"/>
      <c r="HJ93" s="20"/>
      <c r="HK93" s="20"/>
      <c r="HL93" s="20"/>
      <c r="HM93" s="20"/>
      <c r="HN93" s="20"/>
      <c r="HO93" s="20"/>
      <c r="HP93" s="20"/>
      <c r="HQ93" s="20"/>
      <c r="HR93" s="20"/>
      <c r="HS93" s="20"/>
      <c r="HT93" s="20"/>
      <c r="HU93" s="20"/>
      <c r="HV93" s="20"/>
      <c r="HW93" s="20"/>
      <c r="HX93" s="20"/>
      <c r="HY93" s="20"/>
      <c r="HZ93" s="20"/>
      <c r="IA93" s="20"/>
      <c r="IB93" s="20"/>
      <c r="IC93" s="20"/>
      <c r="ID93" s="20"/>
      <c r="IE93" s="20"/>
      <c r="IF93" s="20"/>
      <c r="IG93" s="20"/>
      <c r="IH93" s="20"/>
      <c r="II93" s="20"/>
      <c r="IJ93" s="20"/>
      <c r="IK93" s="20"/>
      <c r="IL93" s="20"/>
      <c r="IM93" s="20"/>
      <c r="IN93" s="20"/>
      <c r="IO93" s="20"/>
      <c r="IP93" s="20"/>
      <c r="IQ93" s="20"/>
      <c r="IR93" s="20"/>
      <c r="IS93" s="20"/>
      <c r="IT93" s="20"/>
      <c r="IU93" s="20"/>
    </row>
    <row r="94" spans="1:255" s="21" customFormat="1" ht="12" customHeight="1" thickBot="1" x14ac:dyDescent="0.3">
      <c r="A94" s="84"/>
      <c r="B94" s="85"/>
      <c r="C94" s="86" t="s">
        <v>112</v>
      </c>
      <c r="D94" s="87"/>
      <c r="E94" s="88"/>
      <c r="F94" s="89"/>
      <c r="G94" s="68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  <c r="GU94" s="20"/>
      <c r="GV94" s="20"/>
      <c r="GW94" s="20"/>
      <c r="GX94" s="20"/>
      <c r="GY94" s="20"/>
      <c r="GZ94" s="20"/>
      <c r="HA94" s="20"/>
      <c r="HB94" s="20"/>
      <c r="HC94" s="20"/>
      <c r="HD94" s="20"/>
      <c r="HE94" s="20"/>
      <c r="HF94" s="20"/>
      <c r="HG94" s="20"/>
      <c r="HH94" s="20"/>
      <c r="HI94" s="20"/>
      <c r="HJ94" s="20"/>
      <c r="HK94" s="20"/>
      <c r="HL94" s="20"/>
      <c r="HM94" s="20"/>
      <c r="HN94" s="20"/>
      <c r="HO94" s="20"/>
      <c r="HP94" s="20"/>
      <c r="HQ94" s="20"/>
      <c r="HR94" s="20"/>
      <c r="HS94" s="20"/>
      <c r="HT94" s="20"/>
      <c r="HU94" s="20"/>
      <c r="HV94" s="20"/>
      <c r="HW94" s="20"/>
      <c r="HX94" s="20"/>
      <c r="HY94" s="20"/>
      <c r="HZ94" s="20"/>
      <c r="IA94" s="20"/>
      <c r="IB94" s="20"/>
      <c r="IC94" s="20"/>
      <c r="ID94" s="20"/>
      <c r="IE94" s="20"/>
      <c r="IF94" s="20"/>
      <c r="IG94" s="20"/>
      <c r="IH94" s="20"/>
      <c r="II94" s="20"/>
      <c r="IJ94" s="20"/>
      <c r="IK94" s="20"/>
      <c r="IL94" s="20"/>
      <c r="IM94" s="20"/>
      <c r="IN94" s="20"/>
      <c r="IO94" s="20"/>
      <c r="IP94" s="20"/>
      <c r="IQ94" s="20"/>
      <c r="IR94" s="20"/>
      <c r="IS94" s="20"/>
      <c r="IT94" s="20"/>
      <c r="IU94" s="20"/>
    </row>
    <row r="95" spans="1:255" s="21" customFormat="1" ht="12" customHeight="1" x14ac:dyDescent="0.25">
      <c r="A95" s="48"/>
      <c r="B95" s="95" t="s">
        <v>113</v>
      </c>
      <c r="C95" s="17">
        <v>29000</v>
      </c>
      <c r="D95" s="17">
        <v>30000</v>
      </c>
      <c r="E95" s="18">
        <v>31000</v>
      </c>
      <c r="F95" s="90"/>
      <c r="G95" s="91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  <c r="GT95" s="20"/>
      <c r="GU95" s="20"/>
      <c r="GV95" s="20"/>
      <c r="GW95" s="20"/>
      <c r="GX95" s="20"/>
      <c r="GY95" s="20"/>
      <c r="GZ95" s="20"/>
      <c r="HA95" s="20"/>
      <c r="HB95" s="20"/>
      <c r="HC95" s="20"/>
      <c r="HD95" s="20"/>
      <c r="HE95" s="20"/>
      <c r="HF95" s="20"/>
      <c r="HG95" s="20"/>
      <c r="HH95" s="20"/>
      <c r="HI95" s="20"/>
      <c r="HJ95" s="20"/>
      <c r="HK95" s="20"/>
      <c r="HL95" s="20"/>
      <c r="HM95" s="20"/>
      <c r="HN95" s="20"/>
      <c r="HO95" s="20"/>
      <c r="HP95" s="20"/>
      <c r="HQ95" s="20"/>
      <c r="HR95" s="20"/>
      <c r="HS95" s="20"/>
      <c r="HT95" s="20"/>
      <c r="HU95" s="20"/>
      <c r="HV95" s="20"/>
      <c r="HW95" s="20"/>
      <c r="HX95" s="20"/>
      <c r="HY95" s="20"/>
      <c r="HZ95" s="20"/>
      <c r="IA95" s="20"/>
      <c r="IB95" s="20"/>
      <c r="IC95" s="20"/>
      <c r="ID95" s="20"/>
      <c r="IE95" s="20"/>
      <c r="IF95" s="20"/>
      <c r="IG95" s="20"/>
      <c r="IH95" s="20"/>
      <c r="II95" s="20"/>
      <c r="IJ95" s="20"/>
      <c r="IK95" s="20"/>
      <c r="IL95" s="20"/>
      <c r="IM95" s="20"/>
      <c r="IN95" s="20"/>
      <c r="IO95" s="20"/>
      <c r="IP95" s="20"/>
      <c r="IQ95" s="20"/>
      <c r="IR95" s="20"/>
      <c r="IS95" s="20"/>
      <c r="IT95" s="20"/>
      <c r="IU95" s="20"/>
    </row>
    <row r="96" spans="1:255" s="21" customFormat="1" ht="12.75" customHeight="1" thickBot="1" x14ac:dyDescent="0.3">
      <c r="A96" s="48"/>
      <c r="B96" s="81" t="s">
        <v>114</v>
      </c>
      <c r="C96" s="82">
        <f>(G70/C95)</f>
        <v>285.59815344827587</v>
      </c>
      <c r="D96" s="82">
        <f>(G70/D95)</f>
        <v>276.078215</v>
      </c>
      <c r="E96" s="92">
        <f>(G70/E95)</f>
        <v>267.17246612903227</v>
      </c>
      <c r="F96" s="90"/>
      <c r="G96" s="91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  <c r="HF96" s="20"/>
      <c r="HG96" s="20"/>
      <c r="HH96" s="20"/>
      <c r="HI96" s="20"/>
      <c r="HJ96" s="20"/>
      <c r="HK96" s="20"/>
      <c r="HL96" s="20"/>
      <c r="HM96" s="20"/>
      <c r="HN96" s="20"/>
      <c r="HO96" s="20"/>
      <c r="HP96" s="20"/>
      <c r="HQ96" s="20"/>
      <c r="HR96" s="20"/>
      <c r="HS96" s="20"/>
      <c r="HT96" s="20"/>
      <c r="HU96" s="20"/>
      <c r="HV96" s="20"/>
      <c r="HW96" s="20"/>
      <c r="HX96" s="20"/>
      <c r="HY96" s="20"/>
      <c r="HZ96" s="20"/>
      <c r="IA96" s="20"/>
      <c r="IB96" s="20"/>
      <c r="IC96" s="20"/>
      <c r="ID96" s="20"/>
      <c r="IE96" s="20"/>
      <c r="IF96" s="20"/>
      <c r="IG96" s="20"/>
      <c r="IH96" s="20"/>
      <c r="II96" s="20"/>
      <c r="IJ96" s="20"/>
      <c r="IK96" s="20"/>
      <c r="IL96" s="20"/>
      <c r="IM96" s="20"/>
      <c r="IN96" s="20"/>
      <c r="IO96" s="20"/>
      <c r="IP96" s="20"/>
      <c r="IQ96" s="20"/>
      <c r="IR96" s="20"/>
      <c r="IS96" s="20"/>
      <c r="IT96" s="20"/>
      <c r="IU96" s="20"/>
    </row>
    <row r="97" spans="1:255" s="21" customFormat="1" ht="15.6" customHeight="1" x14ac:dyDescent="0.25">
      <c r="A97" s="48"/>
      <c r="B97" s="155" t="s">
        <v>115</v>
      </c>
      <c r="C97" s="155"/>
      <c r="D97" s="155"/>
      <c r="E97" s="155"/>
      <c r="F97" s="69"/>
      <c r="G97" s="69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  <c r="HE97" s="20"/>
      <c r="HF97" s="20"/>
      <c r="HG97" s="20"/>
      <c r="HH97" s="20"/>
      <c r="HI97" s="20"/>
      <c r="HJ97" s="20"/>
      <c r="HK97" s="20"/>
      <c r="HL97" s="20"/>
      <c r="HM97" s="20"/>
      <c r="HN97" s="20"/>
      <c r="HO97" s="20"/>
      <c r="HP97" s="20"/>
      <c r="HQ97" s="20"/>
      <c r="HR97" s="20"/>
      <c r="HS97" s="20"/>
      <c r="HT97" s="20"/>
      <c r="HU97" s="20"/>
      <c r="HV97" s="20"/>
      <c r="HW97" s="20"/>
      <c r="HX97" s="20"/>
      <c r="HY97" s="20"/>
      <c r="HZ97" s="20"/>
      <c r="IA97" s="20"/>
      <c r="IB97" s="20"/>
      <c r="IC97" s="20"/>
      <c r="ID97" s="20"/>
      <c r="IE97" s="20"/>
      <c r="IF97" s="20"/>
      <c r="IG97" s="20"/>
      <c r="IH97" s="20"/>
      <c r="II97" s="20"/>
      <c r="IJ97" s="20"/>
      <c r="IK97" s="20"/>
      <c r="IL97" s="20"/>
      <c r="IM97" s="20"/>
      <c r="IN97" s="20"/>
      <c r="IO97" s="20"/>
      <c r="IP97" s="20"/>
      <c r="IQ97" s="20"/>
      <c r="IR97" s="20"/>
      <c r="IS97" s="20"/>
      <c r="IT97" s="20"/>
      <c r="IU97" s="20"/>
    </row>
    <row r="98" spans="1:255" s="21" customFormat="1" ht="11.25" customHeight="1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  <c r="HF98" s="20"/>
      <c r="HG98" s="20"/>
      <c r="HH98" s="20"/>
      <c r="HI98" s="20"/>
      <c r="HJ98" s="20"/>
      <c r="HK98" s="20"/>
      <c r="HL98" s="20"/>
      <c r="HM98" s="20"/>
      <c r="HN98" s="20"/>
      <c r="HO98" s="20"/>
      <c r="HP98" s="20"/>
      <c r="HQ98" s="20"/>
      <c r="HR98" s="20"/>
      <c r="HS98" s="20"/>
      <c r="HT98" s="20"/>
      <c r="HU98" s="20"/>
      <c r="HV98" s="20"/>
      <c r="HW98" s="20"/>
      <c r="HX98" s="20"/>
      <c r="HY98" s="20"/>
      <c r="HZ98" s="20"/>
      <c r="IA98" s="20"/>
      <c r="IB98" s="20"/>
      <c r="IC98" s="20"/>
      <c r="ID98" s="20"/>
      <c r="IE98" s="20"/>
      <c r="IF98" s="20"/>
      <c r="IG98" s="20"/>
      <c r="IH98" s="20"/>
      <c r="II98" s="20"/>
      <c r="IJ98" s="20"/>
      <c r="IK98" s="20"/>
      <c r="IL98" s="20"/>
      <c r="IM98" s="20"/>
      <c r="IN98" s="20"/>
      <c r="IO98" s="20"/>
      <c r="IP98" s="20"/>
      <c r="IQ98" s="20"/>
      <c r="IR98" s="20"/>
      <c r="IS98" s="20"/>
      <c r="IT98" s="20"/>
      <c r="IU98" s="20"/>
    </row>
    <row r="99" spans="1:255" s="94" customFormat="1" ht="11.25" customHeight="1" x14ac:dyDescent="0.25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3"/>
      <c r="BK99" s="93"/>
      <c r="BL99" s="93"/>
      <c r="BM99" s="93"/>
      <c r="BN99" s="93"/>
      <c r="BO99" s="93"/>
      <c r="BP99" s="93"/>
      <c r="BQ99" s="93"/>
      <c r="BR99" s="93"/>
      <c r="BS99" s="93"/>
      <c r="BT99" s="93"/>
      <c r="BU99" s="93"/>
      <c r="BV99" s="93"/>
      <c r="BW99" s="93"/>
      <c r="BX99" s="93"/>
      <c r="BY99" s="93"/>
      <c r="BZ99" s="93"/>
      <c r="CA99" s="93"/>
      <c r="CB99" s="93"/>
      <c r="CC99" s="93"/>
      <c r="CD99" s="93"/>
      <c r="CE99" s="93"/>
      <c r="CF99" s="93"/>
      <c r="CG99" s="93"/>
      <c r="CH99" s="93"/>
      <c r="CI99" s="93"/>
      <c r="CJ99" s="93"/>
      <c r="CK99" s="93"/>
      <c r="CL99" s="93"/>
      <c r="CM99" s="93"/>
      <c r="CN99" s="93"/>
      <c r="CO99" s="93"/>
      <c r="CP99" s="93"/>
      <c r="CQ99" s="93"/>
      <c r="CR99" s="93"/>
      <c r="CS99" s="93"/>
      <c r="CT99" s="93"/>
      <c r="CU99" s="93"/>
      <c r="CV99" s="93"/>
      <c r="CW99" s="93"/>
      <c r="CX99" s="93"/>
      <c r="CY99" s="93"/>
      <c r="CZ99" s="93"/>
      <c r="DA99" s="93"/>
      <c r="DB99" s="93"/>
      <c r="DC99" s="93"/>
      <c r="DD99" s="93"/>
      <c r="DE99" s="93"/>
      <c r="DF99" s="93"/>
      <c r="DG99" s="93"/>
      <c r="DH99" s="93"/>
      <c r="DI99" s="93"/>
      <c r="DJ99" s="93"/>
      <c r="DK99" s="93"/>
      <c r="DL99" s="93"/>
      <c r="DM99" s="93"/>
      <c r="DN99" s="93"/>
      <c r="DO99" s="93"/>
      <c r="DP99" s="93"/>
      <c r="DQ99" s="93"/>
      <c r="DR99" s="93"/>
      <c r="DS99" s="93"/>
      <c r="DT99" s="93"/>
      <c r="DU99" s="93"/>
      <c r="DV99" s="93"/>
      <c r="DW99" s="93"/>
      <c r="DX99" s="93"/>
      <c r="DY99" s="93"/>
      <c r="DZ99" s="93"/>
      <c r="EA99" s="93"/>
      <c r="EB99" s="93"/>
      <c r="EC99" s="93"/>
      <c r="ED99" s="93"/>
      <c r="EE99" s="93"/>
      <c r="EF99" s="93"/>
      <c r="EG99" s="93"/>
      <c r="EH99" s="93"/>
      <c r="EI99" s="93"/>
      <c r="EJ99" s="93"/>
      <c r="EK99" s="93"/>
      <c r="EL99" s="93"/>
      <c r="EM99" s="93"/>
      <c r="EN99" s="93"/>
      <c r="EO99" s="93"/>
      <c r="EP99" s="93"/>
      <c r="EQ99" s="93"/>
      <c r="ER99" s="93"/>
      <c r="ES99" s="93"/>
      <c r="ET99" s="93"/>
      <c r="EU99" s="93"/>
      <c r="EV99" s="93"/>
      <c r="EW99" s="93"/>
      <c r="EX99" s="93"/>
      <c r="EY99" s="93"/>
      <c r="EZ99" s="93"/>
      <c r="FA99" s="93"/>
      <c r="FB99" s="93"/>
      <c r="FC99" s="93"/>
      <c r="FD99" s="93"/>
      <c r="FE99" s="93"/>
      <c r="FF99" s="93"/>
      <c r="FG99" s="93"/>
      <c r="FH99" s="93"/>
      <c r="FI99" s="93"/>
      <c r="FJ99" s="93"/>
      <c r="FK99" s="93"/>
      <c r="FL99" s="93"/>
      <c r="FM99" s="93"/>
      <c r="FN99" s="93"/>
      <c r="FO99" s="93"/>
      <c r="FP99" s="93"/>
      <c r="FQ99" s="93"/>
      <c r="FR99" s="93"/>
      <c r="FS99" s="93"/>
      <c r="FT99" s="93"/>
      <c r="FU99" s="93"/>
      <c r="FV99" s="93"/>
      <c r="FW99" s="93"/>
      <c r="FX99" s="93"/>
      <c r="FY99" s="93"/>
      <c r="FZ99" s="93"/>
      <c r="GA99" s="93"/>
      <c r="GB99" s="93"/>
      <c r="GC99" s="93"/>
      <c r="GD99" s="93"/>
      <c r="GE99" s="93"/>
      <c r="GF99" s="93"/>
      <c r="GG99" s="93"/>
      <c r="GH99" s="93"/>
      <c r="GI99" s="93"/>
      <c r="GJ99" s="93"/>
      <c r="GK99" s="93"/>
      <c r="GL99" s="93"/>
      <c r="GM99" s="93"/>
      <c r="GN99" s="93"/>
      <c r="GO99" s="93"/>
      <c r="GP99" s="93"/>
      <c r="GQ99" s="93"/>
      <c r="GR99" s="93"/>
      <c r="GS99" s="93"/>
      <c r="GT99" s="93"/>
      <c r="GU99" s="93"/>
      <c r="GV99" s="93"/>
      <c r="GW99" s="93"/>
      <c r="GX99" s="93"/>
      <c r="GY99" s="93"/>
      <c r="GZ99" s="93"/>
      <c r="HA99" s="93"/>
      <c r="HB99" s="93"/>
      <c r="HC99" s="93"/>
      <c r="HD99" s="93"/>
      <c r="HE99" s="93"/>
      <c r="HF99" s="93"/>
      <c r="HG99" s="93"/>
      <c r="HH99" s="93"/>
      <c r="HI99" s="93"/>
      <c r="HJ99" s="93"/>
      <c r="HK99" s="93"/>
      <c r="HL99" s="93"/>
      <c r="HM99" s="93"/>
      <c r="HN99" s="93"/>
      <c r="HO99" s="93"/>
      <c r="HP99" s="93"/>
      <c r="HQ99" s="93"/>
      <c r="HR99" s="93"/>
      <c r="HS99" s="93"/>
      <c r="HT99" s="93"/>
      <c r="HU99" s="93"/>
      <c r="HV99" s="93"/>
      <c r="HW99" s="93"/>
      <c r="HX99" s="93"/>
      <c r="HY99" s="93"/>
      <c r="HZ99" s="93"/>
      <c r="IA99" s="93"/>
      <c r="IB99" s="93"/>
      <c r="IC99" s="93"/>
      <c r="ID99" s="93"/>
      <c r="IE99" s="93"/>
      <c r="IF99" s="93"/>
      <c r="IG99" s="93"/>
      <c r="IH99" s="93"/>
      <c r="II99" s="93"/>
      <c r="IJ99" s="93"/>
      <c r="IK99" s="93"/>
      <c r="IL99" s="93"/>
      <c r="IM99" s="93"/>
      <c r="IN99" s="93"/>
      <c r="IO99" s="93"/>
      <c r="IP99" s="93"/>
      <c r="IQ99" s="93"/>
      <c r="IR99" s="93"/>
      <c r="IS99" s="93"/>
      <c r="IT99" s="93"/>
      <c r="IU99" s="93"/>
    </row>
    <row r="100" spans="1:255" s="94" customFormat="1" ht="11.25" customHeight="1" x14ac:dyDescent="0.25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  <c r="BH100" s="93"/>
      <c r="BI100" s="93"/>
      <c r="BJ100" s="93"/>
      <c r="BK100" s="93"/>
      <c r="BL100" s="93"/>
      <c r="BM100" s="93"/>
      <c r="BN100" s="93"/>
      <c r="BO100" s="93"/>
      <c r="BP100" s="93"/>
      <c r="BQ100" s="93"/>
      <c r="BR100" s="93"/>
      <c r="BS100" s="93"/>
      <c r="BT100" s="93"/>
      <c r="BU100" s="93"/>
      <c r="BV100" s="93"/>
      <c r="BW100" s="93"/>
      <c r="BX100" s="93"/>
      <c r="BY100" s="93"/>
      <c r="BZ100" s="93"/>
      <c r="CA100" s="93"/>
      <c r="CB100" s="93"/>
      <c r="CC100" s="93"/>
      <c r="CD100" s="93"/>
      <c r="CE100" s="93"/>
      <c r="CF100" s="93"/>
      <c r="CG100" s="93"/>
      <c r="CH100" s="93"/>
      <c r="CI100" s="93"/>
      <c r="CJ100" s="93"/>
      <c r="CK100" s="93"/>
      <c r="CL100" s="93"/>
      <c r="CM100" s="93"/>
      <c r="CN100" s="93"/>
      <c r="CO100" s="93"/>
      <c r="CP100" s="93"/>
      <c r="CQ100" s="93"/>
      <c r="CR100" s="93"/>
      <c r="CS100" s="93"/>
      <c r="CT100" s="93"/>
      <c r="CU100" s="93"/>
      <c r="CV100" s="93"/>
      <c r="CW100" s="93"/>
      <c r="CX100" s="93"/>
      <c r="CY100" s="93"/>
      <c r="CZ100" s="93"/>
      <c r="DA100" s="93"/>
      <c r="DB100" s="93"/>
      <c r="DC100" s="93"/>
      <c r="DD100" s="93"/>
      <c r="DE100" s="93"/>
      <c r="DF100" s="93"/>
      <c r="DG100" s="93"/>
      <c r="DH100" s="93"/>
      <c r="DI100" s="93"/>
      <c r="DJ100" s="93"/>
      <c r="DK100" s="93"/>
      <c r="DL100" s="93"/>
      <c r="DM100" s="93"/>
      <c r="DN100" s="93"/>
      <c r="DO100" s="93"/>
      <c r="DP100" s="93"/>
      <c r="DQ100" s="93"/>
      <c r="DR100" s="93"/>
      <c r="DS100" s="93"/>
      <c r="DT100" s="93"/>
      <c r="DU100" s="93"/>
      <c r="DV100" s="93"/>
      <c r="DW100" s="93"/>
      <c r="DX100" s="93"/>
      <c r="DY100" s="93"/>
      <c r="DZ100" s="93"/>
      <c r="EA100" s="93"/>
      <c r="EB100" s="93"/>
      <c r="EC100" s="93"/>
      <c r="ED100" s="93"/>
      <c r="EE100" s="93"/>
      <c r="EF100" s="93"/>
      <c r="EG100" s="93"/>
      <c r="EH100" s="93"/>
      <c r="EI100" s="93"/>
      <c r="EJ100" s="93"/>
      <c r="EK100" s="93"/>
      <c r="EL100" s="93"/>
      <c r="EM100" s="93"/>
      <c r="EN100" s="93"/>
      <c r="EO100" s="93"/>
      <c r="EP100" s="93"/>
      <c r="EQ100" s="93"/>
      <c r="ER100" s="93"/>
      <c r="ES100" s="93"/>
      <c r="ET100" s="93"/>
      <c r="EU100" s="93"/>
      <c r="EV100" s="93"/>
      <c r="EW100" s="93"/>
      <c r="EX100" s="93"/>
      <c r="EY100" s="93"/>
      <c r="EZ100" s="93"/>
      <c r="FA100" s="93"/>
      <c r="FB100" s="93"/>
      <c r="FC100" s="93"/>
      <c r="FD100" s="93"/>
      <c r="FE100" s="93"/>
      <c r="FF100" s="93"/>
      <c r="FG100" s="93"/>
      <c r="FH100" s="93"/>
      <c r="FI100" s="93"/>
      <c r="FJ100" s="93"/>
      <c r="FK100" s="93"/>
      <c r="FL100" s="93"/>
      <c r="FM100" s="93"/>
      <c r="FN100" s="93"/>
      <c r="FO100" s="93"/>
      <c r="FP100" s="93"/>
      <c r="FQ100" s="93"/>
      <c r="FR100" s="93"/>
      <c r="FS100" s="93"/>
      <c r="FT100" s="93"/>
      <c r="FU100" s="93"/>
      <c r="FV100" s="93"/>
      <c r="FW100" s="93"/>
      <c r="FX100" s="93"/>
      <c r="FY100" s="93"/>
      <c r="FZ100" s="93"/>
      <c r="GA100" s="93"/>
      <c r="GB100" s="93"/>
      <c r="GC100" s="93"/>
      <c r="GD100" s="93"/>
      <c r="GE100" s="93"/>
      <c r="GF100" s="93"/>
      <c r="GG100" s="93"/>
      <c r="GH100" s="93"/>
      <c r="GI100" s="93"/>
      <c r="GJ100" s="93"/>
      <c r="GK100" s="93"/>
      <c r="GL100" s="93"/>
      <c r="GM100" s="93"/>
      <c r="GN100" s="93"/>
      <c r="GO100" s="93"/>
      <c r="GP100" s="93"/>
      <c r="GQ100" s="93"/>
      <c r="GR100" s="93"/>
      <c r="GS100" s="93"/>
      <c r="GT100" s="93"/>
      <c r="GU100" s="93"/>
      <c r="GV100" s="93"/>
      <c r="GW100" s="93"/>
      <c r="GX100" s="93"/>
      <c r="GY100" s="93"/>
      <c r="GZ100" s="93"/>
      <c r="HA100" s="93"/>
      <c r="HB100" s="93"/>
      <c r="HC100" s="93"/>
      <c r="HD100" s="93"/>
      <c r="HE100" s="93"/>
      <c r="HF100" s="93"/>
      <c r="HG100" s="93"/>
      <c r="HH100" s="93"/>
      <c r="HI100" s="93"/>
      <c r="HJ100" s="93"/>
      <c r="HK100" s="93"/>
      <c r="HL100" s="93"/>
      <c r="HM100" s="93"/>
      <c r="HN100" s="93"/>
      <c r="HO100" s="93"/>
      <c r="HP100" s="93"/>
      <c r="HQ100" s="93"/>
      <c r="HR100" s="93"/>
      <c r="HS100" s="93"/>
      <c r="HT100" s="93"/>
      <c r="HU100" s="93"/>
      <c r="HV100" s="93"/>
      <c r="HW100" s="93"/>
      <c r="HX100" s="93"/>
      <c r="HY100" s="93"/>
      <c r="HZ100" s="93"/>
      <c r="IA100" s="93"/>
      <c r="IB100" s="93"/>
      <c r="IC100" s="93"/>
      <c r="ID100" s="93"/>
      <c r="IE100" s="93"/>
      <c r="IF100" s="93"/>
      <c r="IG100" s="93"/>
      <c r="IH100" s="93"/>
      <c r="II100" s="93"/>
      <c r="IJ100" s="93"/>
      <c r="IK100" s="93"/>
      <c r="IL100" s="93"/>
      <c r="IM100" s="93"/>
      <c r="IN100" s="93"/>
      <c r="IO100" s="93"/>
      <c r="IP100" s="93"/>
      <c r="IQ100" s="93"/>
      <c r="IR100" s="93"/>
      <c r="IS100" s="93"/>
      <c r="IT100" s="93"/>
      <c r="IU100" s="93"/>
    </row>
  </sheetData>
  <mergeCells count="9">
    <mergeCell ref="E9:F9"/>
    <mergeCell ref="E14:F14"/>
    <mergeCell ref="E15:F15"/>
    <mergeCell ref="B17:G17"/>
    <mergeCell ref="B97:E97"/>
    <mergeCell ref="B83:C83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Brocoli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2023-03-30T11:54:08Z</dcterms:modified>
  <cp:category/>
  <cp:contentStatus/>
</cp:coreProperties>
</file>