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<sst xmlns="http://schemas.openxmlformats.org/spreadsheetml/2006/main" count="166" uniqueCount="110">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</sst>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I19" sqref="I19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1" t="s">
        <v>0</v>
      </c>
      <c r="C9" s="42" t="s">
        <v>1</v>
      </c>
      <c r="D9" s="23"/>
      <c r="E9" s="104" t="s">
        <v>2</v>
      </c>
      <c r="F9" s="105"/>
      <c r="G9" s="43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2" t="s">
        <v>5</v>
      </c>
      <c r="F10" s="103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2" t="s">
        <v>9</v>
      </c>
      <c r="F11" s="103"/>
      <c r="G11" s="38">
        <v>500</v>
      </c>
    </row>
    <row r="12" spans="1:7" ht="15" customHeight="1">
      <c r="A12" s="3"/>
      <c r="B12" s="11" t="s">
        <v>10</v>
      </c>
      <c r="C12" s="14" t="s">
        <v>11</v>
      </c>
      <c r="D12" s="24"/>
      <c r="E12" s="39" t="s">
        <v>12</v>
      </c>
      <c r="F12" s="40"/>
      <c r="G12" s="5">
        <f>(G9*G11)</f>
        <v>15000000</v>
      </c>
    </row>
    <row r="13" spans="1:7" ht="15" customHeight="1">
      <c r="A13" s="3"/>
      <c r="B13" s="11" t="s">
        <v>13</v>
      </c>
      <c r="C13" s="14" t="s">
        <v>107</v>
      </c>
      <c r="D13" s="24"/>
      <c r="E13" s="102" t="s">
        <v>14</v>
      </c>
      <c r="F13" s="103"/>
      <c r="G13" s="13" t="s">
        <v>15</v>
      </c>
    </row>
    <row r="14" spans="1:7" ht="39.75" customHeight="1">
      <c r="A14" s="3"/>
      <c r="B14" s="11" t="s">
        <v>16</v>
      </c>
      <c r="C14" s="14" t="s">
        <v>108</v>
      </c>
      <c r="D14" s="24"/>
      <c r="E14" s="102" t="s">
        <v>17</v>
      </c>
      <c r="F14" s="103"/>
      <c r="G14" s="13" t="s">
        <v>6</v>
      </c>
    </row>
    <row r="15" spans="1:7" ht="30" customHeight="1">
      <c r="A15" s="3"/>
      <c r="B15" s="11" t="s">
        <v>18</v>
      </c>
      <c r="C15" s="13" t="s">
        <v>109</v>
      </c>
      <c r="D15" s="24"/>
      <c r="E15" s="106" t="s">
        <v>19</v>
      </c>
      <c r="F15" s="107"/>
      <c r="G15" s="14" t="s">
        <v>20</v>
      </c>
    </row>
    <row r="16" spans="1:7" ht="1.5" customHeight="1">
      <c r="A16" s="3"/>
      <c r="B16" s="36"/>
      <c r="C16" s="13"/>
      <c r="D16" s="24"/>
      <c r="E16" s="24"/>
      <c r="F16" s="24"/>
      <c r="G16" s="37"/>
    </row>
    <row r="17" spans="1:8" ht="12" customHeight="1">
      <c r="A17" s="3"/>
      <c r="B17" s="108" t="s">
        <v>21</v>
      </c>
      <c r="C17" s="109"/>
      <c r="D17" s="109"/>
      <c r="E17" s="109"/>
      <c r="F17" s="109"/>
      <c r="G17" s="109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4" t="s">
        <v>22</v>
      </c>
      <c r="C19" s="26"/>
      <c r="D19" s="26"/>
      <c r="E19" s="26"/>
      <c r="F19" s="26"/>
      <c r="G19" s="26"/>
    </row>
    <row r="20" spans="1:8" ht="24" customHeight="1">
      <c r="A20" s="3"/>
      <c r="B20" s="87" t="s">
        <v>23</v>
      </c>
      <c r="C20" s="87" t="s">
        <v>24</v>
      </c>
      <c r="D20" s="87" t="s">
        <v>25</v>
      </c>
      <c r="E20" s="87" t="s">
        <v>26</v>
      </c>
      <c r="F20" s="87" t="s">
        <v>27</v>
      </c>
      <c r="G20" s="87" t="s">
        <v>28</v>
      </c>
    </row>
    <row r="21" spans="1:8" ht="12.75" customHeight="1">
      <c r="A21" s="3"/>
      <c r="B21" s="6" t="s">
        <v>29</v>
      </c>
      <c r="C21" s="15" t="s">
        <v>30</v>
      </c>
      <c r="D21" s="15">
        <v>1</v>
      </c>
      <c r="E21" s="15" t="s">
        <v>31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32</v>
      </c>
      <c r="C22" s="15" t="s">
        <v>30</v>
      </c>
      <c r="D22" s="15">
        <v>2</v>
      </c>
      <c r="E22" s="15" t="s">
        <v>31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33</v>
      </c>
      <c r="C23" s="15" t="s">
        <v>30</v>
      </c>
      <c r="D23" s="15">
        <v>10</v>
      </c>
      <c r="E23" s="15" t="s">
        <v>31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34</v>
      </c>
      <c r="C24" s="15" t="s">
        <v>30</v>
      </c>
      <c r="D24" s="8">
        <v>1</v>
      </c>
      <c r="E24" s="15" t="s">
        <v>35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36</v>
      </c>
      <c r="C25" s="15" t="s">
        <v>30</v>
      </c>
      <c r="D25" s="8">
        <v>5</v>
      </c>
      <c r="E25" s="15" t="s">
        <v>35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37</v>
      </c>
      <c r="C26" s="15" t="s">
        <v>30</v>
      </c>
      <c r="D26" s="8">
        <v>3</v>
      </c>
      <c r="E26" s="15" t="s">
        <v>35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38</v>
      </c>
      <c r="C27" s="15" t="s">
        <v>30</v>
      </c>
      <c r="D27" s="8">
        <v>7</v>
      </c>
      <c r="E27" s="15" t="s">
        <v>35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39</v>
      </c>
      <c r="C28" s="15" t="s">
        <v>30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6" t="s">
        <v>40</v>
      </c>
      <c r="C29" s="92"/>
      <c r="D29" s="92"/>
      <c r="E29" s="92"/>
      <c r="F29" s="93"/>
      <c r="G29" s="94">
        <f>SUM(G21:G28)</f>
        <v>2065000</v>
      </c>
    </row>
    <row r="30" spans="1:8" ht="12" customHeight="1">
      <c r="A30" s="3"/>
      <c r="B30" s="44"/>
      <c r="C30" s="44"/>
      <c r="D30" s="44"/>
      <c r="E30" s="44"/>
      <c r="F30" s="45"/>
      <c r="G30" s="45"/>
    </row>
    <row r="31" spans="1:8" ht="12" customHeight="1">
      <c r="A31" s="3"/>
      <c r="B31" s="84" t="s">
        <v>41</v>
      </c>
      <c r="C31" s="46"/>
      <c r="D31" s="46"/>
      <c r="E31" s="46"/>
      <c r="F31" s="47"/>
      <c r="G31" s="47"/>
    </row>
    <row r="32" spans="1:8" ht="24" customHeight="1">
      <c r="A32" s="3"/>
      <c r="B32" s="85" t="s">
        <v>23</v>
      </c>
      <c r="C32" s="87" t="s">
        <v>24</v>
      </c>
      <c r="D32" s="87" t="s">
        <v>42</v>
      </c>
      <c r="E32" s="85" t="s">
        <v>26</v>
      </c>
      <c r="F32" s="87" t="s">
        <v>27</v>
      </c>
      <c r="G32" s="85" t="s">
        <v>28</v>
      </c>
    </row>
    <row r="33" spans="1:11" ht="12" customHeight="1">
      <c r="A33" s="3"/>
      <c r="B33" s="98" t="s">
        <v>43</v>
      </c>
      <c r="C33" s="96"/>
      <c r="D33" s="96"/>
      <c r="E33" s="96"/>
      <c r="F33" s="95"/>
      <c r="G33" s="95"/>
    </row>
    <row r="34" spans="1:11" ht="12" customHeight="1">
      <c r="A34" s="3"/>
      <c r="B34" s="86" t="s">
        <v>44</v>
      </c>
      <c r="C34" s="92"/>
      <c r="D34" s="92"/>
      <c r="E34" s="92"/>
      <c r="F34" s="93"/>
      <c r="G34" s="93"/>
    </row>
    <row r="35" spans="1:11" ht="12" customHeight="1">
      <c r="A35" s="3"/>
      <c r="B35" s="44"/>
      <c r="C35" s="44"/>
      <c r="D35" s="44"/>
      <c r="E35" s="44"/>
      <c r="F35" s="45"/>
      <c r="G35" s="45"/>
    </row>
    <row r="36" spans="1:11" ht="12" customHeight="1">
      <c r="A36" s="3"/>
      <c r="B36" s="84" t="s">
        <v>45</v>
      </c>
      <c r="C36" s="46"/>
      <c r="D36" s="46"/>
      <c r="E36" s="46"/>
      <c r="F36" s="47"/>
      <c r="G36" s="47"/>
    </row>
    <row r="37" spans="1:11" ht="24" customHeight="1">
      <c r="A37" s="3"/>
      <c r="B37" s="85" t="s">
        <v>23</v>
      </c>
      <c r="C37" s="85" t="s">
        <v>24</v>
      </c>
      <c r="D37" s="85" t="s">
        <v>42</v>
      </c>
      <c r="E37" s="85" t="s">
        <v>26</v>
      </c>
      <c r="F37" s="87" t="s">
        <v>27</v>
      </c>
      <c r="G37" s="85" t="s">
        <v>28</v>
      </c>
    </row>
    <row r="38" spans="1:11" ht="12.75" customHeight="1">
      <c r="A38" s="3"/>
      <c r="B38" s="7" t="s">
        <v>46</v>
      </c>
      <c r="C38" s="8" t="s">
        <v>47</v>
      </c>
      <c r="D38" s="9">
        <v>1</v>
      </c>
      <c r="E38" s="22" t="s">
        <v>48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49</v>
      </c>
      <c r="C39" s="8" t="s">
        <v>47</v>
      </c>
      <c r="D39" s="9">
        <v>2</v>
      </c>
      <c r="E39" s="22" t="s">
        <v>48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34</v>
      </c>
      <c r="C40" s="8" t="s">
        <v>47</v>
      </c>
      <c r="D40" s="9">
        <v>1</v>
      </c>
      <c r="E40" s="22" t="s">
        <v>50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51</v>
      </c>
      <c r="C41" s="8" t="s">
        <v>47</v>
      </c>
      <c r="D41" s="9">
        <v>1</v>
      </c>
      <c r="E41" s="22" t="s">
        <v>52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53</v>
      </c>
      <c r="C42" s="8" t="s">
        <v>47</v>
      </c>
      <c r="D42" s="9">
        <v>1</v>
      </c>
      <c r="E42" s="22" t="s">
        <v>52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54</v>
      </c>
      <c r="C43" s="8" t="s">
        <v>47</v>
      </c>
      <c r="D43" s="9">
        <v>1</v>
      </c>
      <c r="E43" s="8" t="s">
        <v>35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55</v>
      </c>
      <c r="C44" s="92"/>
      <c r="D44" s="92"/>
      <c r="E44" s="92"/>
      <c r="F44" s="93"/>
      <c r="G44" s="94">
        <f>SUM(G38:G43)</f>
        <v>300000</v>
      </c>
    </row>
    <row r="45" spans="1:11" ht="12" customHeight="1">
      <c r="A45" s="3"/>
      <c r="B45" s="44"/>
      <c r="C45" s="44"/>
      <c r="D45" s="44"/>
      <c r="E45" s="44"/>
      <c r="F45" s="45"/>
      <c r="G45" s="45"/>
    </row>
    <row r="46" spans="1:11" ht="12" customHeight="1">
      <c r="A46" s="3"/>
      <c r="B46" s="84" t="s">
        <v>56</v>
      </c>
      <c r="C46" s="46"/>
      <c r="D46" s="46"/>
      <c r="E46" s="46"/>
      <c r="F46" s="47"/>
      <c r="G46" s="47"/>
    </row>
    <row r="47" spans="1:11" ht="24" customHeight="1">
      <c r="A47" s="3"/>
      <c r="B47" s="87" t="s">
        <v>57</v>
      </c>
      <c r="C47" s="87" t="s">
        <v>58</v>
      </c>
      <c r="D47" s="87" t="s">
        <v>59</v>
      </c>
      <c r="E47" s="87" t="s">
        <v>26</v>
      </c>
      <c r="F47" s="87" t="s">
        <v>27</v>
      </c>
      <c r="G47" s="87" t="s">
        <v>28</v>
      </c>
      <c r="K47" s="2"/>
    </row>
    <row r="48" spans="1:11" ht="12.75" customHeight="1">
      <c r="A48" s="3"/>
      <c r="B48" s="10" t="s">
        <v>60</v>
      </c>
      <c r="C48" s="8" t="s">
        <v>61</v>
      </c>
      <c r="D48" s="99">
        <v>31000</v>
      </c>
      <c r="E48" s="8" t="s">
        <v>62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63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64</v>
      </c>
      <c r="C50" s="8" t="s">
        <v>65</v>
      </c>
      <c r="D50" s="8">
        <v>300</v>
      </c>
      <c r="E50" s="8" t="s">
        <v>66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67</v>
      </c>
      <c r="C51" s="8" t="s">
        <v>65</v>
      </c>
      <c r="D51" s="8">
        <v>400</v>
      </c>
      <c r="E51" s="8" t="s">
        <v>48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68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69</v>
      </c>
      <c r="C53" s="8" t="s">
        <v>65</v>
      </c>
      <c r="D53" s="8">
        <v>1</v>
      </c>
      <c r="E53" s="8" t="s">
        <v>52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70</v>
      </c>
      <c r="C54" s="8" t="s">
        <v>71</v>
      </c>
      <c r="D54" s="8">
        <v>1.5</v>
      </c>
      <c r="E54" s="8" t="s">
        <v>66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72</v>
      </c>
      <c r="C55" s="8"/>
      <c r="D55" s="8"/>
      <c r="E55" s="8"/>
      <c r="F55" s="21"/>
      <c r="G55" s="20"/>
    </row>
    <row r="56" spans="1:11" ht="12.75" customHeight="1">
      <c r="A56" s="3"/>
      <c r="B56" s="7" t="s">
        <v>73</v>
      </c>
      <c r="C56" s="8" t="s">
        <v>65</v>
      </c>
      <c r="D56" s="8">
        <v>3</v>
      </c>
      <c r="E56" s="8" t="s">
        <v>66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74</v>
      </c>
      <c r="C57" s="8"/>
      <c r="D57" s="8"/>
      <c r="E57" s="8"/>
      <c r="F57" s="21"/>
      <c r="G57" s="20"/>
    </row>
    <row r="58" spans="1:11" ht="12.75" customHeight="1">
      <c r="A58" s="3"/>
      <c r="B58" s="7" t="s">
        <v>75</v>
      </c>
      <c r="C58" s="8" t="s">
        <v>71</v>
      </c>
      <c r="D58" s="8">
        <v>1</v>
      </c>
      <c r="E58" s="8" t="s">
        <v>52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76</v>
      </c>
      <c r="C59" s="8" t="s">
        <v>71</v>
      </c>
      <c r="D59" s="8">
        <v>4</v>
      </c>
      <c r="E59" s="8" t="s">
        <v>52</v>
      </c>
      <c r="F59" s="21">
        <v>17000</v>
      </c>
      <c r="G59" s="20">
        <f t="shared" si="2"/>
        <v>68000</v>
      </c>
    </row>
    <row r="60" spans="1:11" ht="13.5" customHeight="1">
      <c r="A60" s="3"/>
      <c r="B60" s="86" t="s">
        <v>77</v>
      </c>
      <c r="C60" s="92"/>
      <c r="D60" s="92"/>
      <c r="E60" s="92"/>
      <c r="F60" s="93"/>
      <c r="G60" s="94">
        <f>SUM(G48:G59)</f>
        <v>3265700</v>
      </c>
    </row>
    <row r="61" spans="1:11" ht="12" customHeight="1">
      <c r="A61" s="3"/>
      <c r="B61" s="44"/>
      <c r="C61" s="44"/>
      <c r="D61" s="44"/>
      <c r="E61" s="48"/>
      <c r="F61" s="45"/>
      <c r="G61" s="45"/>
    </row>
    <row r="62" spans="1:11" ht="12" customHeight="1">
      <c r="A62" s="3"/>
      <c r="B62" s="84" t="s">
        <v>78</v>
      </c>
      <c r="C62" s="46"/>
      <c r="D62" s="46"/>
      <c r="E62" s="46"/>
      <c r="F62" s="47"/>
      <c r="G62" s="47"/>
    </row>
    <row r="63" spans="1:11" ht="24" customHeight="1">
      <c r="A63" s="3"/>
      <c r="B63" s="85" t="s">
        <v>79</v>
      </c>
      <c r="C63" s="87" t="s">
        <v>58</v>
      </c>
      <c r="D63" s="87" t="s">
        <v>59</v>
      </c>
      <c r="E63" s="85" t="s">
        <v>26</v>
      </c>
      <c r="F63" s="87" t="s">
        <v>27</v>
      </c>
      <c r="G63" s="85" t="s">
        <v>28</v>
      </c>
    </row>
    <row r="64" spans="1:11" ht="12.75" customHeight="1">
      <c r="A64" s="3"/>
      <c r="B64" s="97" t="s">
        <v>43</v>
      </c>
      <c r="C64" s="88"/>
      <c r="D64" s="89"/>
      <c r="E64" s="90"/>
      <c r="F64" s="91"/>
      <c r="G64" s="89"/>
    </row>
    <row r="65" spans="1:7" ht="13.5" customHeight="1">
      <c r="A65" s="3"/>
      <c r="B65" s="86" t="s">
        <v>80</v>
      </c>
      <c r="C65" s="92"/>
      <c r="D65" s="92"/>
      <c r="E65" s="92"/>
      <c r="F65" s="93"/>
      <c r="G65" s="94"/>
    </row>
    <row r="66" spans="1:7" ht="12" customHeight="1">
      <c r="A66" s="3"/>
      <c r="B66" s="44"/>
      <c r="C66" s="44"/>
      <c r="D66" s="44"/>
      <c r="E66" s="44"/>
      <c r="F66" s="45"/>
      <c r="G66" s="45"/>
    </row>
    <row r="67" spans="1:7" ht="12" customHeight="1">
      <c r="A67" s="3"/>
      <c r="B67" s="74" t="s">
        <v>81</v>
      </c>
      <c r="C67" s="75"/>
      <c r="D67" s="75"/>
      <c r="E67" s="75"/>
      <c r="F67" s="75"/>
      <c r="G67" s="76">
        <f>G29+G44+G60+G65</f>
        <v>5630700</v>
      </c>
    </row>
    <row r="68" spans="1:7" ht="12" customHeight="1">
      <c r="A68" s="3"/>
      <c r="B68" s="77" t="s">
        <v>82</v>
      </c>
      <c r="C68" s="28"/>
      <c r="D68" s="28"/>
      <c r="E68" s="28"/>
      <c r="F68" s="28"/>
      <c r="G68" s="78">
        <f>G67*0.05</f>
        <v>281535</v>
      </c>
    </row>
    <row r="69" spans="1:7" ht="12" customHeight="1">
      <c r="A69" s="3"/>
      <c r="B69" s="79" t="s">
        <v>83</v>
      </c>
      <c r="C69" s="27"/>
      <c r="D69" s="27"/>
      <c r="E69" s="27"/>
      <c r="F69" s="27"/>
      <c r="G69" s="80">
        <f>G68+G67</f>
        <v>5912235</v>
      </c>
    </row>
    <row r="70" spans="1:7" ht="12" customHeight="1">
      <c r="A70" s="3"/>
      <c r="B70" s="77" t="s">
        <v>84</v>
      </c>
      <c r="C70" s="28"/>
      <c r="D70" s="28"/>
      <c r="E70" s="28"/>
      <c r="F70" s="28"/>
      <c r="G70" s="78">
        <f>G12</f>
        <v>15000000</v>
      </c>
    </row>
    <row r="71" spans="1:7" ht="12" customHeight="1">
      <c r="A71" s="3"/>
      <c r="B71" s="81" t="s">
        <v>85</v>
      </c>
      <c r="C71" s="82"/>
      <c r="D71" s="82"/>
      <c r="E71" s="82"/>
      <c r="F71" s="82"/>
      <c r="G71" s="83">
        <f>G70-G69</f>
        <v>9087765</v>
      </c>
    </row>
    <row r="72" spans="1:7" ht="12" customHeight="1">
      <c r="A72" s="3"/>
      <c r="B72" s="31" t="s">
        <v>86</v>
      </c>
      <c r="C72" s="29"/>
      <c r="D72" s="29"/>
      <c r="E72" s="29"/>
      <c r="F72" s="29"/>
      <c r="G72" s="49"/>
    </row>
    <row r="73" spans="1:7" ht="12.75" customHeight="1" thickBot="1">
      <c r="A73" s="3"/>
      <c r="B73" s="32"/>
      <c r="C73" s="29"/>
      <c r="D73" s="29"/>
      <c r="E73" s="29"/>
      <c r="F73" s="29"/>
      <c r="G73" s="49"/>
    </row>
    <row r="74" spans="1:7" ht="12" customHeight="1">
      <c r="A74" s="3"/>
      <c r="B74" s="52" t="s">
        <v>87</v>
      </c>
      <c r="C74" s="53"/>
      <c r="D74" s="53"/>
      <c r="E74" s="53"/>
      <c r="F74" s="54"/>
      <c r="G74" s="49"/>
    </row>
    <row r="75" spans="1:7" ht="12" customHeight="1">
      <c r="A75" s="3"/>
      <c r="B75" s="55" t="s">
        <v>88</v>
      </c>
      <c r="C75" s="30"/>
      <c r="D75" s="30"/>
      <c r="E75" s="30"/>
      <c r="F75" s="56"/>
      <c r="G75" s="49"/>
    </row>
    <row r="76" spans="1:7" ht="12" customHeight="1">
      <c r="A76" s="3"/>
      <c r="B76" s="55" t="s">
        <v>89</v>
      </c>
      <c r="C76" s="30"/>
      <c r="D76" s="30"/>
      <c r="E76" s="30"/>
      <c r="F76" s="56"/>
      <c r="G76" s="49"/>
    </row>
    <row r="77" spans="1:7" ht="12" customHeight="1">
      <c r="A77" s="3"/>
      <c r="B77" s="55" t="s">
        <v>90</v>
      </c>
      <c r="C77" s="30"/>
      <c r="D77" s="30"/>
      <c r="E77" s="30"/>
      <c r="F77" s="56"/>
      <c r="G77" s="49"/>
    </row>
    <row r="78" spans="1:7" ht="12" customHeight="1">
      <c r="A78" s="3"/>
      <c r="B78" s="55" t="s">
        <v>91</v>
      </c>
      <c r="C78" s="30"/>
      <c r="D78" s="30"/>
      <c r="E78" s="30"/>
      <c r="F78" s="56"/>
      <c r="G78" s="49"/>
    </row>
    <row r="79" spans="1:7" ht="12" customHeight="1">
      <c r="A79" s="3"/>
      <c r="B79" s="55" t="s">
        <v>92</v>
      </c>
      <c r="C79" s="30"/>
      <c r="D79" s="30"/>
      <c r="E79" s="30"/>
      <c r="F79" s="56"/>
      <c r="G79" s="49"/>
    </row>
    <row r="80" spans="1:7" ht="12.75" customHeight="1" thickBot="1">
      <c r="A80" s="3"/>
      <c r="B80" s="57" t="s">
        <v>93</v>
      </c>
      <c r="C80" s="58"/>
      <c r="D80" s="58"/>
      <c r="E80" s="58"/>
      <c r="F80" s="59"/>
      <c r="G80" s="49"/>
    </row>
    <row r="81" spans="1:7" ht="12.75" customHeight="1">
      <c r="A81" s="3"/>
      <c r="B81" s="32"/>
      <c r="C81" s="30"/>
      <c r="D81" s="30"/>
      <c r="E81" s="30"/>
      <c r="F81" s="30"/>
      <c r="G81" s="49"/>
    </row>
    <row r="82" spans="1:7" ht="15" customHeight="1">
      <c r="A82" s="3"/>
      <c r="B82" s="100" t="s">
        <v>94</v>
      </c>
      <c r="C82" s="101"/>
      <c r="D82" s="60"/>
      <c r="E82" s="33"/>
      <c r="F82" s="33"/>
      <c r="G82" s="49"/>
    </row>
    <row r="83" spans="1:7" ht="12" customHeight="1">
      <c r="A83" s="3"/>
      <c r="B83" s="61" t="s">
        <v>79</v>
      </c>
      <c r="C83" s="62" t="s">
        <v>95</v>
      </c>
      <c r="D83" s="63" t="s">
        <v>96</v>
      </c>
      <c r="E83" s="33"/>
      <c r="F83" s="33"/>
      <c r="G83" s="49"/>
    </row>
    <row r="84" spans="1:7" ht="12" customHeight="1">
      <c r="A84" s="3"/>
      <c r="B84" s="64" t="s">
        <v>97</v>
      </c>
      <c r="C84" s="65">
        <f>G29</f>
        <v>2065000</v>
      </c>
      <c r="D84" s="66">
        <f>(C84/C90)</f>
        <v>0.34927569692341393</v>
      </c>
      <c r="E84" s="33"/>
      <c r="F84" s="33"/>
      <c r="G84" s="49"/>
    </row>
    <row r="85" spans="1:7" ht="12" customHeight="1">
      <c r="A85" s="3"/>
      <c r="B85" s="64" t="s">
        <v>98</v>
      </c>
      <c r="C85" s="67">
        <v>0</v>
      </c>
      <c r="D85" s="66">
        <v>0</v>
      </c>
      <c r="E85" s="33"/>
      <c r="F85" s="33"/>
      <c r="G85" s="49"/>
    </row>
    <row r="86" spans="1:7" ht="12" customHeight="1">
      <c r="A86" s="3"/>
      <c r="B86" s="64" t="s">
        <v>99</v>
      </c>
      <c r="C86" s="65">
        <f>G44</f>
        <v>300000</v>
      </c>
      <c r="D86" s="66">
        <f>(C86/C90)</f>
        <v>5.0742231998558922E-2</v>
      </c>
      <c r="E86" s="33"/>
      <c r="F86" s="33"/>
      <c r="G86" s="49"/>
    </row>
    <row r="87" spans="1:7" ht="12" customHeight="1">
      <c r="A87" s="3"/>
      <c r="B87" s="64" t="s">
        <v>57</v>
      </c>
      <c r="C87" s="65">
        <f>G60</f>
        <v>3265700</v>
      </c>
      <c r="D87" s="66">
        <f>(C87/C90)</f>
        <v>0.55236302345897959</v>
      </c>
      <c r="E87" s="33"/>
      <c r="F87" s="33"/>
      <c r="G87" s="49"/>
    </row>
    <row r="88" spans="1:7" ht="12" customHeight="1">
      <c r="A88" s="3"/>
      <c r="B88" s="64" t="s">
        <v>100</v>
      </c>
      <c r="C88" s="68">
        <v>0</v>
      </c>
      <c r="D88" s="66">
        <f>(C88/C90)</f>
        <v>0</v>
      </c>
      <c r="E88" s="34"/>
      <c r="F88" s="34"/>
      <c r="G88" s="49"/>
    </row>
    <row r="89" spans="1:7" ht="12" customHeight="1">
      <c r="A89" s="3"/>
      <c r="B89" s="64" t="s">
        <v>101</v>
      </c>
      <c r="C89" s="68">
        <f>G68</f>
        <v>281535</v>
      </c>
      <c r="D89" s="66">
        <f>(C89/C90)</f>
        <v>4.7619047619047616E-2</v>
      </c>
      <c r="E89" s="34"/>
      <c r="F89" s="34"/>
      <c r="G89" s="49"/>
    </row>
    <row r="90" spans="1:7" ht="12.75" customHeight="1">
      <c r="A90" s="3"/>
      <c r="B90" s="61" t="s">
        <v>102</v>
      </c>
      <c r="C90" s="69">
        <f>SUM(C84:C89)</f>
        <v>5912235</v>
      </c>
      <c r="D90" s="70">
        <f>SUM(D84:D89)</f>
        <v>1</v>
      </c>
      <c r="E90" s="34"/>
      <c r="F90" s="34"/>
      <c r="G90" s="49"/>
    </row>
    <row r="91" spans="1:7" ht="12" customHeight="1">
      <c r="A91" s="3"/>
      <c r="B91" s="32"/>
      <c r="C91" s="29"/>
      <c r="D91" s="29"/>
      <c r="E91" s="29"/>
      <c r="F91" s="29"/>
      <c r="G91" s="49"/>
    </row>
    <row r="92" spans="1:7" ht="12.75" customHeight="1">
      <c r="A92" s="3"/>
      <c r="B92" s="50"/>
      <c r="C92" s="29"/>
      <c r="D92" s="29"/>
      <c r="E92" s="29"/>
      <c r="F92" s="29"/>
      <c r="G92" s="49"/>
    </row>
    <row r="93" spans="1:7" ht="12" customHeight="1">
      <c r="A93" s="3"/>
      <c r="B93" s="71"/>
      <c r="C93" s="72" t="s">
        <v>103</v>
      </c>
      <c r="D93" s="71"/>
      <c r="E93" s="71"/>
      <c r="F93" s="34"/>
      <c r="G93" s="49"/>
    </row>
    <row r="94" spans="1:7" ht="12" customHeight="1">
      <c r="A94" s="3"/>
      <c r="B94" s="61" t="s">
        <v>104</v>
      </c>
      <c r="C94" s="73">
        <v>25000</v>
      </c>
      <c r="D94" s="73">
        <v>30000</v>
      </c>
      <c r="E94" s="73">
        <v>35000</v>
      </c>
      <c r="F94" s="35"/>
      <c r="G94" s="51"/>
    </row>
    <row r="95" spans="1:7" ht="12.75" customHeight="1">
      <c r="A95" s="3"/>
      <c r="B95" s="61" t="s">
        <v>105</v>
      </c>
      <c r="C95" s="73">
        <f>(G69/C94)</f>
        <v>236.48939999999999</v>
      </c>
      <c r="D95" s="73">
        <f>C90/D94</f>
        <v>197.0745</v>
      </c>
      <c r="E95" s="73">
        <f>(G69/35000)</f>
        <v>168.92099999999999</v>
      </c>
      <c r="F95" s="35"/>
      <c r="G95" s="51"/>
    </row>
    <row r="96" spans="1:7" ht="15.6" customHeight="1">
      <c r="A96" s="3"/>
      <c r="B96" s="31" t="s">
        <v>106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2023-02-10T19:02:02Z</cp:lastPrinted>
  <dcterms:created xsi:type="dcterms:W3CDTF">2020-11-27T12:49:26Z</dcterms:created>
  <dcterms:modified xsi:type="dcterms:W3CDTF">2023-03-20T13:30:33Z</dcterms:modified>
  <cp:category/>
  <cp:contentStatus/>
</cp:coreProperties>
</file>