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19200" windowHeight="7050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53" i="1" l="1"/>
  <c r="G48" i="1"/>
  <c r="E48" i="1"/>
  <c r="G41" i="1" l="1"/>
  <c r="G54" i="1"/>
  <c r="G55" i="1" s="1"/>
  <c r="G47" i="1"/>
  <c r="G46" i="1"/>
  <c r="G45" i="1"/>
  <c r="G30" i="1"/>
  <c r="G29" i="1"/>
  <c r="G28" i="1"/>
  <c r="G27" i="1"/>
  <c r="G26" i="1"/>
  <c r="G25" i="1"/>
  <c r="G24" i="1"/>
  <c r="G23" i="1"/>
  <c r="G22" i="1"/>
  <c r="G12" i="1"/>
  <c r="G49" i="1" l="1"/>
  <c r="G31" i="1"/>
  <c r="C76" i="1" l="1"/>
  <c r="D84" i="1"/>
  <c r="C77" i="1" l="1"/>
  <c r="C74" i="1"/>
  <c r="C78" i="1"/>
  <c r="C75" i="1" l="1"/>
  <c r="G60" i="1"/>
  <c r="G57" i="1" l="1"/>
  <c r="G58" i="1" s="1"/>
  <c r="C79" i="1" s="1"/>
  <c r="G59" i="1" l="1"/>
  <c r="D85" i="1" s="1"/>
  <c r="C80" i="1"/>
  <c r="D74" i="1" s="1"/>
  <c r="C85" i="1" l="1"/>
  <c r="E85" i="1"/>
  <c r="G61" i="1"/>
  <c r="D79" i="1"/>
  <c r="D77" i="1"/>
  <c r="D78" i="1"/>
  <c r="D76" i="1"/>
  <c r="D80" i="1" l="1"/>
</calcChain>
</file>

<file path=xl/sharedStrings.xml><?xml version="1.0" encoding="utf-8"?>
<sst xmlns="http://schemas.openxmlformats.org/spreadsheetml/2006/main" count="142" uniqueCount="100">
  <si>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</si>
  <si>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</si>
  <si>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</si>
  <si>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</si>
  <si>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</si>
  <si>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</si>
  <si>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</si>
  <si>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</si>
  <si>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</si>
  <si>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</si>
  <si>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</si>
  <si>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</si>
  <si>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</si>
  <si>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</si>
  <si>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</si>
  <si>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</si>
  <si>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</si>
  <si>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</si>
  <si>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</si>
  <si>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</si>
  <si>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</si>
  <si>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</si>
  <si>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</si>
  <si>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</si>
  <si>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</si>
  <si>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</si>
  <si>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</si>
  <si>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</si>
  <si>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</si>
  <si>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</si>
  <si>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</si>
  <si>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</si>
  <si>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</si>
  <si>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</si>
  <si>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</si>
  <si>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</si>
  <si>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</si>
  <si>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</si>
  <si>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</si>
  <si>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</si>
  <si>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</si>
  <si>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</si>
  <si>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</si>
  <si>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</si>
  <si>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</si>
  <si>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</si>
  <si>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</si>
  <si>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</si>
  <si>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</si>
  <si>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</si>
  <si>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</si>
  <si>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</si>
  <si>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</si>
  <si>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</si>
  <si>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</si>
  <si>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</si>
  <si>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Rendimiento  (Unidades/hà)</t>
  </si>
  <si>
    <t>Costo unitario ($/ Unidades) (*)</t>
  </si>
  <si>
    <t>ESCENARIOS COSTO UNITARIO  ($/unidades)</t>
  </si>
  <si>
    <t>Medio</t>
  </si>
  <si>
    <t>Lib. B. O'Higgins</t>
  </si>
  <si>
    <t>Rancagua</t>
  </si>
  <si>
    <t>Cabras</t>
  </si>
  <si>
    <t>Saanen-criolla</t>
  </si>
  <si>
    <t>todas</t>
  </si>
  <si>
    <t>Enero - diciembre</t>
  </si>
  <si>
    <t>mercado regional</t>
  </si>
  <si>
    <t>Enero - Diciembre</t>
  </si>
  <si>
    <t>Sequía</t>
  </si>
  <si>
    <t>Labores Rebaño</t>
  </si>
  <si>
    <t>Monitoreo sanidad del rebaño</t>
  </si>
  <si>
    <t>Enero-Diciembre</t>
  </si>
  <si>
    <t>Alimentación</t>
  </si>
  <si>
    <t>Desparasitación</t>
  </si>
  <si>
    <t>Septiembre</t>
  </si>
  <si>
    <t>Vacunación</t>
  </si>
  <si>
    <t>Muestreo fecas</t>
  </si>
  <si>
    <t>Evaluación de la condición corporal</t>
  </si>
  <si>
    <t>Ene-Abr-Jul-Oct</t>
  </si>
  <si>
    <t>Pesaje de animales</t>
  </si>
  <si>
    <t>Marzo-Septiembre</t>
  </si>
  <si>
    <t>Registros</t>
  </si>
  <si>
    <t>Declaración de existencia y movimiento animal</t>
  </si>
  <si>
    <t>Julio</t>
  </si>
  <si>
    <t>Antiparasitario</t>
  </si>
  <si>
    <t>ml</t>
  </si>
  <si>
    <t>Septiembre-Abril</t>
  </si>
  <si>
    <t>Vacunas</t>
  </si>
  <si>
    <t>c/u</t>
  </si>
  <si>
    <t>Medicamentos para emergencias</t>
  </si>
  <si>
    <t>global</t>
  </si>
  <si>
    <t>Transportes internos</t>
  </si>
  <si>
    <t>Servicio de análisis parasitario</t>
  </si>
  <si>
    <t>Abril-Septiembre</t>
  </si>
  <si>
    <t>COSTOS DIRECTOS DE PRODUCCIÓN REBAÑO 15 ANIMALES</t>
  </si>
  <si>
    <t xml:space="preserve">Alimentacion- suplememtaria </t>
  </si>
  <si>
    <t>3. Precio esperado por ventas corresponde a precio colocado en el domicilio del comprador (incluye Ingreso a Feria)</t>
  </si>
  <si>
    <t>RENDIMIENTO (kg/15 animales)</t>
  </si>
  <si>
    <t>PRECIO ESPERADO ($/kg)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</si>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</sst>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6" fillId="0" borderId="5"/>
    <xf numFmtId="43" fontId="17" fillId="0" borderId="0" applyFont="0" applyFill="0" applyBorder="0" applyAlignment="0" applyProtection="0"/>
    <xf numFmtId="9" fontId="17" fillId="0" borderId="5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12" fillId="6" borderId="5" xfId="0" applyFont="1" applyFill="1" applyBorder="1" applyAlignment="1"/>
    <xf numFmtId="3" fontId="10" fillId="2" borderId="4" xfId="0" applyNumberFormat="1" applyFont="1" applyFill="1" applyBorder="1" applyAlignment="1">
      <alignment vertical="center"/>
    </xf>
    <xf numFmtId="165" fontId="10" fillId="2" borderId="4" xfId="0" applyNumberFormat="1" applyFont="1" applyFill="1" applyBorder="1" applyAlignment="1">
      <alignment vertical="center"/>
    </xf>
    <xf numFmtId="0" fontId="7" fillId="6" borderId="5" xfId="0" applyFont="1" applyFill="1" applyBorder="1" applyAlignment="1">
      <alignment vertical="center"/>
    </xf>
    <xf numFmtId="0" fontId="12" fillId="2" borderId="5" xfId="0" applyFont="1" applyFill="1" applyBorder="1" applyAlignment="1"/>
    <xf numFmtId="0" fontId="0" fillId="2" borderId="7" xfId="0" applyFont="1" applyFill="1" applyBorder="1" applyAlignment="1"/>
    <xf numFmtId="49" fontId="0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49" fontId="10" fillId="7" borderId="8" xfId="0" applyNumberFormat="1" applyFont="1" applyFill="1" applyBorder="1" applyAlignment="1">
      <alignment vertical="center"/>
    </xf>
    <xf numFmtId="49" fontId="10" fillId="2" borderId="10" xfId="0" applyNumberFormat="1" applyFont="1" applyFill="1" applyBorder="1" applyAlignment="1">
      <alignment vertical="center"/>
    </xf>
    <xf numFmtId="9" fontId="12" fillId="2" borderId="11" xfId="0" applyNumberFormat="1" applyFont="1" applyFill="1" applyBorder="1" applyAlignment="1"/>
    <xf numFmtId="49" fontId="10" fillId="7" borderId="12" xfId="0" applyNumberFormat="1" applyFont="1" applyFill="1" applyBorder="1" applyAlignment="1">
      <alignment vertical="center"/>
    </xf>
    <xf numFmtId="165" fontId="10" fillId="7" borderId="13" xfId="0" applyNumberFormat="1" applyFont="1" applyFill="1" applyBorder="1" applyAlignment="1">
      <alignment vertical="center"/>
    </xf>
    <xf numFmtId="9" fontId="10" fillId="7" borderId="14" xfId="0" applyNumberFormat="1" applyFont="1" applyFill="1" applyBorder="1" applyAlignment="1">
      <alignment vertical="center"/>
    </xf>
    <xf numFmtId="0" fontId="12" fillId="8" borderId="17" xfId="0" applyFont="1" applyFill="1" applyBorder="1" applyAlignment="1"/>
    <xf numFmtId="0" fontId="12" fillId="2" borderId="5" xfId="0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49" fontId="12" fillId="2" borderId="21" xfId="0" applyNumberFormat="1" applyFont="1" applyFill="1" applyBorder="1" applyAlignment="1">
      <alignment vertical="center"/>
    </xf>
    <xf numFmtId="0" fontId="12" fillId="2" borderId="22" xfId="0" applyFont="1" applyFill="1" applyBorder="1" applyAlignment="1"/>
    <xf numFmtId="49" fontId="12" fillId="2" borderId="23" xfId="0" applyNumberFormat="1" applyFont="1" applyFill="1" applyBorder="1" applyAlignment="1">
      <alignment vertical="center"/>
    </xf>
    <xf numFmtId="0" fontId="12" fillId="2" borderId="24" xfId="0" applyFont="1" applyFill="1" applyBorder="1" applyAlignment="1"/>
    <xf numFmtId="0" fontId="12" fillId="2" borderId="25" xfId="0" applyFont="1" applyFill="1" applyBorder="1" applyAlignment="1"/>
    <xf numFmtId="0" fontId="10" fillId="6" borderId="5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14" xfId="0" applyNumberFormat="1" applyFont="1" applyFill="1" applyBorder="1" applyAlignment="1">
      <alignment vertical="center"/>
    </xf>
    <xf numFmtId="0" fontId="0" fillId="0" borderId="5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 vertical="center"/>
    </xf>
    <xf numFmtId="164" fontId="14" fillId="2" borderId="5" xfId="0" applyNumberFormat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10" fillId="7" borderId="27" xfId="0" applyNumberFormat="1" applyFont="1" applyFill="1" applyBorder="1" applyAlignment="1">
      <alignment vertical="center"/>
    </xf>
    <xf numFmtId="49" fontId="10" fillId="7" borderId="6" xfId="0" applyNumberFormat="1" applyFont="1" applyFill="1" applyBorder="1" applyAlignment="1">
      <alignment horizontal="center" vertical="center"/>
    </xf>
    <xf numFmtId="49" fontId="12" fillId="7" borderId="9" xfId="0" applyNumberFormat="1" applyFont="1" applyFill="1" applyBorder="1" applyAlignment="1">
      <alignment horizontal="center"/>
    </xf>
    <xf numFmtId="0" fontId="0" fillId="2" borderId="32" xfId="0" applyFont="1" applyFill="1" applyBorder="1" applyAlignment="1"/>
    <xf numFmtId="0" fontId="0" fillId="2" borderId="33" xfId="0" applyFont="1" applyFill="1" applyBorder="1" applyAlignment="1"/>
    <xf numFmtId="0" fontId="0" fillId="2" borderId="34" xfId="0" applyFill="1" applyBorder="1"/>
    <xf numFmtId="49" fontId="18" fillId="3" borderId="35" xfId="0" applyNumberFormat="1" applyFont="1" applyFill="1" applyBorder="1" applyAlignment="1">
      <alignment vertical="center" wrapText="1"/>
    </xf>
    <xf numFmtId="3" fontId="19" fillId="0" borderId="36" xfId="0" applyNumberFormat="1" applyFont="1" applyFill="1" applyBorder="1" applyAlignment="1">
      <alignment horizontal="right"/>
    </xf>
    <xf numFmtId="0" fontId="3" fillId="2" borderId="37" xfId="0" applyFont="1" applyFill="1" applyBorder="1"/>
    <xf numFmtId="166" fontId="19" fillId="0" borderId="36" xfId="2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35" xfId="0" applyNumberFormat="1" applyFont="1" applyFill="1" applyBorder="1" applyAlignment="1">
      <alignment vertical="center" wrapText="1"/>
    </xf>
    <xf numFmtId="166" fontId="19" fillId="0" borderId="31" xfId="2" applyNumberFormat="1" applyFont="1" applyFill="1" applyBorder="1" applyAlignment="1">
      <alignment horizontal="right"/>
    </xf>
    <xf numFmtId="0" fontId="19" fillId="0" borderId="36" xfId="0" applyFont="1" applyFill="1" applyBorder="1" applyAlignment="1">
      <alignment horizontal="right" wrapText="1"/>
    </xf>
    <xf numFmtId="0" fontId="19" fillId="0" borderId="36" xfId="0" applyFont="1" applyFill="1" applyBorder="1" applyAlignment="1">
      <alignment horizontal="right"/>
    </xf>
    <xf numFmtId="17" fontId="19" fillId="0" borderId="36" xfId="0" applyNumberFormat="1" applyFont="1" applyFill="1" applyBorder="1" applyAlignment="1">
      <alignment horizontal="right" wrapText="1"/>
    </xf>
    <xf numFmtId="0" fontId="0" fillId="2" borderId="41" xfId="0" applyFont="1" applyFill="1" applyBorder="1" applyAlignment="1"/>
    <xf numFmtId="0" fontId="2" fillId="2" borderId="42" xfId="0" applyFont="1" applyFill="1" applyBorder="1" applyAlignment="1">
      <alignment wrapText="1"/>
    </xf>
    <xf numFmtId="14" fontId="2" fillId="2" borderId="43" xfId="0" applyNumberFormat="1" applyFont="1" applyFill="1" applyBorder="1" applyAlignment="1"/>
    <xf numFmtId="0" fontId="2" fillId="2" borderId="44" xfId="0" applyFont="1" applyFill="1" applyBorder="1" applyAlignment="1"/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right" wrapText="1"/>
    </xf>
    <xf numFmtId="0" fontId="2" fillId="2" borderId="45" xfId="0" applyFont="1" applyFill="1" applyBorder="1" applyAlignment="1"/>
    <xf numFmtId="0" fontId="2" fillId="2" borderId="46" xfId="0" applyFont="1" applyFill="1" applyBorder="1" applyAlignment="1">
      <alignment horizontal="left"/>
    </xf>
    <xf numFmtId="0" fontId="2" fillId="2" borderId="46" xfId="0" applyFont="1" applyFill="1" applyBorder="1" applyAlignment="1"/>
    <xf numFmtId="0" fontId="2" fillId="2" borderId="46" xfId="0" applyFont="1" applyFill="1" applyBorder="1" applyAlignment="1">
      <alignment horizontal="right"/>
    </xf>
    <xf numFmtId="0" fontId="0" fillId="2" borderId="34" xfId="0" applyFont="1" applyFill="1" applyBorder="1" applyAlignment="1"/>
    <xf numFmtId="49" fontId="18" fillId="5" borderId="47" xfId="0" applyNumberFormat="1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vertical="center"/>
    </xf>
    <xf numFmtId="0" fontId="3" fillId="2" borderId="49" xfId="0" applyFont="1" applyFill="1" applyBorder="1" applyAlignment="1">
      <alignment horizontal="right" vertical="center"/>
    </xf>
    <xf numFmtId="49" fontId="18" fillId="3" borderId="47" xfId="0" applyNumberFormat="1" applyFont="1" applyFill="1" applyBorder="1" applyAlignment="1">
      <alignment horizontal="center" vertical="center"/>
    </xf>
    <xf numFmtId="49" fontId="18" fillId="3" borderId="47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vertical="center"/>
    </xf>
    <xf numFmtId="3" fontId="3" fillId="2" borderId="47" xfId="0" applyNumberFormat="1" applyFont="1" applyFill="1" applyBorder="1" applyAlignment="1">
      <alignment horizontal="right" vertical="center"/>
    </xf>
    <xf numFmtId="0" fontId="20" fillId="2" borderId="47" xfId="0" applyFont="1" applyFill="1" applyBorder="1" applyAlignment="1">
      <alignment vertical="center"/>
    </xf>
    <xf numFmtId="0" fontId="3" fillId="2" borderId="47" xfId="0" applyFont="1" applyFill="1" applyBorder="1" applyAlignment="1">
      <alignment vertical="center" wrapText="1"/>
    </xf>
    <xf numFmtId="49" fontId="6" fillId="3" borderId="47" xfId="0" applyNumberFormat="1" applyFont="1" applyFill="1" applyBorder="1" applyAlignment="1">
      <alignment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vertical="center"/>
    </xf>
    <xf numFmtId="3" fontId="6" fillId="3" borderId="47" xfId="0" applyNumberFormat="1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/>
    <xf numFmtId="3" fontId="2" fillId="2" borderId="52" xfId="0" applyNumberFormat="1" applyFont="1" applyFill="1" applyBorder="1" applyAlignment="1"/>
    <xf numFmtId="49" fontId="1" fillId="5" borderId="53" xfId="0" applyNumberFormat="1" applyFont="1" applyFill="1" applyBorder="1" applyAlignment="1">
      <alignment vertical="center"/>
    </xf>
    <xf numFmtId="0" fontId="1" fillId="5" borderId="54" xfId="0" applyFont="1" applyFill="1" applyBorder="1" applyAlignment="1">
      <alignment vertical="center"/>
    </xf>
    <xf numFmtId="164" fontId="1" fillId="5" borderId="55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164" fontId="1" fillId="3" borderId="57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1" fillId="5" borderId="47" xfId="0" applyFont="1" applyFill="1" applyBorder="1" applyAlignment="1">
      <alignment vertical="center"/>
    </xf>
    <xf numFmtId="164" fontId="1" fillId="5" borderId="57" xfId="0" applyNumberFormat="1" applyFont="1" applyFill="1" applyBorder="1" applyAlignment="1">
      <alignment vertical="center"/>
    </xf>
    <xf numFmtId="49" fontId="1" fillId="5" borderId="58" xfId="0" applyNumberFormat="1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164" fontId="1" fillId="9" borderId="60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49" fontId="5" fillId="3" borderId="38" xfId="0" applyNumberFormat="1" applyFont="1" applyFill="1" applyBorder="1" applyAlignment="1">
      <alignment wrapText="1"/>
    </xf>
    <xf numFmtId="0" fontId="5" fillId="4" borderId="38" xfId="0" applyFont="1" applyFill="1" applyBorder="1" applyAlignment="1">
      <alignment wrapText="1"/>
    </xf>
    <xf numFmtId="49" fontId="3" fillId="2" borderId="38" xfId="0" applyNumberFormat="1" applyFont="1" applyFill="1" applyBorder="1" applyAlignment="1">
      <alignment wrapText="1"/>
    </xf>
    <xf numFmtId="0" fontId="3" fillId="2" borderId="38" xfId="0" applyFont="1" applyFill="1" applyBorder="1" applyAlignment="1">
      <alignment wrapText="1"/>
    </xf>
    <xf numFmtId="49" fontId="3" fillId="2" borderId="38" xfId="0" applyNumberFormat="1" applyFont="1" applyFill="1" applyBorder="1"/>
    <xf numFmtId="0" fontId="3" fillId="2" borderId="38" xfId="0" applyFont="1" applyFill="1" applyBorder="1"/>
    <xf numFmtId="49" fontId="4" fillId="3" borderId="38" xfId="0" applyNumberFormat="1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49" fontId="15" fillId="8" borderId="28" xfId="0" applyNumberFormat="1" applyFont="1" applyFill="1" applyBorder="1" applyAlignment="1">
      <alignment horizontal="center" vertical="center"/>
    </xf>
    <xf numFmtId="49" fontId="15" fillId="8" borderId="29" xfId="0" applyNumberFormat="1" applyFont="1" applyFill="1" applyBorder="1" applyAlignment="1">
      <alignment horizontal="center" vertical="center"/>
    </xf>
    <xf numFmtId="49" fontId="15" fillId="8" borderId="30" xfId="0" applyNumberFormat="1" applyFont="1" applyFill="1" applyBorder="1" applyAlignment="1">
      <alignment horizontal="center" vertical="center"/>
    </xf>
    <xf numFmtId="49" fontId="15" fillId="8" borderId="15" xfId="0" applyNumberFormat="1" applyFont="1" applyFill="1" applyBorder="1" applyAlignment="1">
      <alignment vertical="center"/>
    </xf>
    <xf numFmtId="0" fontId="10" fillId="8" borderId="16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horizontal="left"/>
    </xf>
    <xf numFmtId="49" fontId="3" fillId="2" borderId="40" xfId="0" applyNumberFormat="1" applyFont="1" applyFill="1" applyBorder="1" applyAlignment="1">
      <alignment horizontal="left"/>
    </xf>
    <xf numFmtId="0" fontId="3" fillId="0" borderId="47" xfId="0" applyFont="1" applyFill="1" applyBorder="1" applyAlignment="1">
      <alignment horizontal="center" vertical="center"/>
    </xf>
  </cellXfs>
  <cellStyles count="4">
    <cellStyle name="Millares" xfId="2" builtinId="3"/>
    <cellStyle name="Normal" xfId="0" builtinId="0"/>
    <cellStyle name="Normal 2" xfId="1"/>
    <cellStyle name="TableStyleLight1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23045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307520" cy="1185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C40" zoomScale="124" zoomScaleNormal="124" workbookViewId="0">
      <selection activeCell="G11" sqref="G1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6.855468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36"/>
    </row>
    <row r="2" spans="1:255" ht="15" customHeight="1" x14ac:dyDescent="0.25">
      <c r="A2" s="2"/>
      <c r="B2" s="2"/>
      <c r="C2" s="2"/>
      <c r="D2" s="2"/>
      <c r="E2" s="2"/>
      <c r="F2" s="2"/>
      <c r="G2" s="36"/>
    </row>
    <row r="3" spans="1:255" ht="15" customHeight="1" x14ac:dyDescent="0.25">
      <c r="A3" s="2"/>
      <c r="B3" s="2"/>
      <c r="C3" s="2"/>
      <c r="D3" s="2"/>
      <c r="E3" s="2"/>
      <c r="F3" s="2"/>
      <c r="G3" s="36"/>
    </row>
    <row r="4" spans="1:255" ht="15" customHeight="1" x14ac:dyDescent="0.25">
      <c r="A4" s="2"/>
      <c r="B4" s="2"/>
      <c r="C4" s="2"/>
      <c r="D4" s="2"/>
      <c r="E4" s="2"/>
      <c r="F4" s="2"/>
      <c r="G4" s="36"/>
    </row>
    <row r="5" spans="1:255" ht="15" customHeight="1" x14ac:dyDescent="0.25">
      <c r="A5" s="2"/>
      <c r="B5" s="2"/>
      <c r="C5" s="2"/>
      <c r="D5" s="2"/>
      <c r="E5" s="2"/>
      <c r="F5" s="2"/>
      <c r="G5" s="36"/>
    </row>
    <row r="6" spans="1:255" ht="15" customHeight="1" x14ac:dyDescent="0.25">
      <c r="A6" s="2"/>
      <c r="B6" s="2"/>
      <c r="C6" s="2"/>
      <c r="D6" s="2"/>
      <c r="E6" s="2"/>
      <c r="F6" s="2"/>
      <c r="G6" s="36"/>
    </row>
    <row r="7" spans="1:255" ht="15" customHeight="1" x14ac:dyDescent="0.25">
      <c r="A7" s="2"/>
      <c r="B7" s="2"/>
      <c r="C7" s="2"/>
      <c r="D7" s="2"/>
      <c r="E7" s="2"/>
      <c r="F7" s="2"/>
      <c r="G7" s="36"/>
    </row>
    <row r="8" spans="1:255" ht="15" customHeight="1" x14ac:dyDescent="0.25">
      <c r="A8" s="2"/>
      <c r="B8" s="3"/>
      <c r="C8" s="4"/>
      <c r="D8" s="2"/>
      <c r="E8" s="4"/>
      <c r="F8" s="4"/>
      <c r="G8" s="37"/>
    </row>
    <row r="9" spans="1:255" s="53" customFormat="1" ht="12" customHeight="1" x14ac:dyDescent="0.25">
      <c r="A9" s="47"/>
      <c r="B9" s="48" t="s">
        <v>0</v>
      </c>
      <c r="C9" s="49" t="s">
        <v>62</v>
      </c>
      <c r="D9" s="50"/>
      <c r="E9" s="106" t="s">
        <v>97</v>
      </c>
      <c r="F9" s="107"/>
      <c r="G9" s="51">
        <v>1700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</row>
    <row r="10" spans="1:255" s="53" customFormat="1" ht="25.5" customHeight="1" x14ac:dyDescent="0.25">
      <c r="A10" s="47"/>
      <c r="B10" s="54" t="s">
        <v>1</v>
      </c>
      <c r="C10" s="51" t="s">
        <v>63</v>
      </c>
      <c r="D10" s="50"/>
      <c r="E10" s="108" t="s">
        <v>2</v>
      </c>
      <c r="F10" s="109"/>
      <c r="G10" s="51" t="s">
        <v>65</v>
      </c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</row>
    <row r="11" spans="1:255" s="53" customFormat="1" ht="18" customHeight="1" x14ac:dyDescent="0.25">
      <c r="A11" s="47"/>
      <c r="B11" s="54" t="s">
        <v>3</v>
      </c>
      <c r="C11" s="51" t="s">
        <v>59</v>
      </c>
      <c r="D11" s="50"/>
      <c r="E11" s="108" t="s">
        <v>98</v>
      </c>
      <c r="F11" s="109"/>
      <c r="G11" s="51">
        <v>2000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</row>
    <row r="12" spans="1:255" s="53" customFormat="1" ht="11.25" customHeight="1" x14ac:dyDescent="0.25">
      <c r="A12" s="47"/>
      <c r="B12" s="54" t="s">
        <v>4</v>
      </c>
      <c r="C12" s="51" t="s">
        <v>60</v>
      </c>
      <c r="D12" s="50"/>
      <c r="E12" s="119" t="s">
        <v>5</v>
      </c>
      <c r="F12" s="120"/>
      <c r="G12" s="55">
        <f>+G11*G9</f>
        <v>3400000</v>
      </c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</row>
    <row r="13" spans="1:255" s="53" customFormat="1" ht="11.25" customHeight="1" x14ac:dyDescent="0.25">
      <c r="A13" s="47"/>
      <c r="B13" s="54" t="s">
        <v>6</v>
      </c>
      <c r="C13" s="56" t="s">
        <v>61</v>
      </c>
      <c r="D13" s="50"/>
      <c r="E13" s="108" t="s">
        <v>7</v>
      </c>
      <c r="F13" s="109"/>
      <c r="G13" s="51" t="s">
        <v>66</v>
      </c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</row>
    <row r="14" spans="1:255" s="53" customFormat="1" ht="15" x14ac:dyDescent="0.25">
      <c r="A14" s="47"/>
      <c r="B14" s="54" t="s">
        <v>8</v>
      </c>
      <c r="C14" s="57" t="s">
        <v>64</v>
      </c>
      <c r="D14" s="50"/>
      <c r="E14" s="108" t="s">
        <v>9</v>
      </c>
      <c r="F14" s="109"/>
      <c r="G14" s="51" t="s">
        <v>67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</row>
    <row r="15" spans="1:255" s="53" customFormat="1" ht="25.5" customHeight="1" x14ac:dyDescent="0.25">
      <c r="A15" s="47"/>
      <c r="B15" s="54" t="s">
        <v>10</v>
      </c>
      <c r="C15" s="58">
        <v>44927</v>
      </c>
      <c r="D15" s="50"/>
      <c r="E15" s="110" t="s">
        <v>11</v>
      </c>
      <c r="F15" s="111"/>
      <c r="G15" s="51" t="s">
        <v>68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</row>
    <row r="16" spans="1:255" ht="12" customHeight="1" x14ac:dyDescent="0.25">
      <c r="A16" s="59"/>
      <c r="B16" s="60"/>
      <c r="C16" s="61"/>
      <c r="D16" s="62"/>
      <c r="E16" s="63"/>
      <c r="F16" s="63"/>
      <c r="G16" s="64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45"/>
      <c r="B17" s="112" t="s">
        <v>94</v>
      </c>
      <c r="C17" s="113"/>
      <c r="D17" s="113"/>
      <c r="E17" s="113"/>
      <c r="F17" s="113"/>
      <c r="G17" s="113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59"/>
      <c r="B18" s="65"/>
      <c r="C18" s="66"/>
      <c r="D18" s="66"/>
      <c r="E18" s="66"/>
      <c r="F18" s="67"/>
      <c r="G18" s="6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69"/>
      <c r="B19" s="70" t="s">
        <v>12</v>
      </c>
      <c r="C19" s="71"/>
      <c r="D19" s="72"/>
      <c r="E19" s="72"/>
      <c r="F19" s="73"/>
      <c r="G19" s="74"/>
    </row>
    <row r="20" spans="1:255" ht="24" customHeight="1" x14ac:dyDescent="0.25">
      <c r="A20" s="69"/>
      <c r="B20" s="75" t="s">
        <v>13</v>
      </c>
      <c r="C20" s="76" t="s">
        <v>14</v>
      </c>
      <c r="D20" s="76" t="s">
        <v>15</v>
      </c>
      <c r="E20" s="75" t="s">
        <v>16</v>
      </c>
      <c r="F20" s="76" t="s">
        <v>17</v>
      </c>
      <c r="G20" s="75" t="s">
        <v>18</v>
      </c>
    </row>
    <row r="21" spans="1:255" s="53" customFormat="1" ht="12" customHeight="1" x14ac:dyDescent="0.25">
      <c r="A21" s="47"/>
      <c r="B21" s="81" t="s">
        <v>69</v>
      </c>
      <c r="C21" s="78"/>
      <c r="D21" s="78"/>
      <c r="E21" s="78"/>
      <c r="F21" s="79"/>
      <c r="G21" s="80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2"/>
      <c r="GD21" s="52"/>
      <c r="GE21" s="52"/>
      <c r="GF21" s="52"/>
      <c r="GG21" s="52"/>
      <c r="GH21" s="52"/>
      <c r="GI21" s="52"/>
      <c r="GJ21" s="52"/>
      <c r="GK21" s="52"/>
      <c r="GL21" s="52"/>
      <c r="GM21" s="52"/>
      <c r="GN21" s="52"/>
      <c r="GO21" s="52"/>
      <c r="GP21" s="52"/>
      <c r="GQ21" s="52"/>
      <c r="GR21" s="52"/>
      <c r="GS21" s="52"/>
      <c r="GT21" s="52"/>
      <c r="GU21" s="52"/>
      <c r="GV21" s="52"/>
      <c r="GW21" s="52"/>
      <c r="GX21" s="52"/>
      <c r="GY21" s="52"/>
      <c r="GZ21" s="52"/>
      <c r="HA21" s="52"/>
      <c r="HB21" s="52"/>
      <c r="HC21" s="52"/>
      <c r="HD21" s="52"/>
      <c r="HE21" s="52"/>
      <c r="HF21" s="52"/>
      <c r="HG21" s="52"/>
      <c r="HH21" s="52"/>
      <c r="HI21" s="52"/>
      <c r="HJ21" s="52"/>
      <c r="HK21" s="52"/>
      <c r="HL21" s="52"/>
      <c r="HM21" s="52"/>
      <c r="HN21" s="52"/>
      <c r="HO21" s="52"/>
      <c r="HP21" s="52"/>
      <c r="HQ21" s="52"/>
      <c r="HR21" s="52"/>
      <c r="HS21" s="52"/>
      <c r="HT21" s="52"/>
      <c r="HU21" s="52"/>
      <c r="HV21" s="52"/>
      <c r="HW21" s="52"/>
      <c r="HX21" s="52"/>
      <c r="HY21" s="52"/>
      <c r="HZ21" s="52"/>
      <c r="IA21" s="52"/>
      <c r="IB21" s="52"/>
      <c r="IC21" s="52"/>
      <c r="ID21" s="52"/>
      <c r="IE21" s="52"/>
      <c r="IF21" s="52"/>
      <c r="IG21" s="52"/>
      <c r="IH21" s="52"/>
      <c r="II21" s="52"/>
      <c r="IJ21" s="52"/>
      <c r="IK21" s="52"/>
      <c r="IL21" s="52"/>
      <c r="IM21" s="52"/>
      <c r="IN21" s="52"/>
      <c r="IO21" s="52"/>
      <c r="IP21" s="52"/>
      <c r="IQ21" s="52"/>
      <c r="IR21" s="52"/>
      <c r="IS21" s="52"/>
      <c r="IT21" s="52"/>
      <c r="IU21" s="52"/>
    </row>
    <row r="22" spans="1:255" s="53" customFormat="1" ht="12" customHeight="1" x14ac:dyDescent="0.25">
      <c r="A22" s="47"/>
      <c r="B22" s="77" t="s">
        <v>70</v>
      </c>
      <c r="C22" s="78" t="s">
        <v>19</v>
      </c>
      <c r="D22" s="78">
        <v>2</v>
      </c>
      <c r="E22" s="78" t="s">
        <v>71</v>
      </c>
      <c r="F22" s="79">
        <v>30000</v>
      </c>
      <c r="G22" s="80">
        <f t="shared" ref="G22:G30" si="0">+F22*D22</f>
        <v>60000</v>
      </c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  <c r="FY22" s="52"/>
      <c r="FZ22" s="52"/>
      <c r="GA22" s="52"/>
      <c r="GB22" s="52"/>
      <c r="GC22" s="52"/>
      <c r="GD22" s="52"/>
      <c r="GE22" s="52"/>
      <c r="GF22" s="52"/>
      <c r="GG22" s="52"/>
      <c r="GH22" s="52"/>
      <c r="GI22" s="52"/>
      <c r="GJ22" s="52"/>
      <c r="GK22" s="52"/>
      <c r="GL22" s="52"/>
      <c r="GM22" s="52"/>
      <c r="GN22" s="52"/>
      <c r="GO22" s="52"/>
      <c r="GP22" s="52"/>
      <c r="GQ22" s="52"/>
      <c r="GR22" s="52"/>
      <c r="GS22" s="52"/>
      <c r="GT22" s="52"/>
      <c r="GU22" s="52"/>
      <c r="GV22" s="52"/>
      <c r="GW22" s="52"/>
      <c r="GX22" s="52"/>
      <c r="GY22" s="52"/>
      <c r="GZ22" s="52"/>
      <c r="HA22" s="52"/>
      <c r="HB22" s="52"/>
      <c r="HC22" s="52"/>
      <c r="HD22" s="52"/>
      <c r="HE22" s="52"/>
      <c r="HF22" s="52"/>
      <c r="HG22" s="52"/>
      <c r="HH22" s="52"/>
      <c r="HI22" s="52"/>
      <c r="HJ22" s="52"/>
      <c r="HK22" s="52"/>
      <c r="HL22" s="52"/>
      <c r="HM22" s="52"/>
      <c r="HN22" s="52"/>
      <c r="HO22" s="52"/>
      <c r="HP22" s="52"/>
      <c r="HQ22" s="52"/>
      <c r="HR22" s="52"/>
      <c r="HS22" s="52"/>
      <c r="HT22" s="52"/>
      <c r="HU22" s="52"/>
      <c r="HV22" s="52"/>
      <c r="HW22" s="52"/>
      <c r="HX22" s="52"/>
      <c r="HY22" s="52"/>
      <c r="HZ22" s="52"/>
      <c r="IA22" s="52"/>
      <c r="IB22" s="52"/>
      <c r="IC22" s="52"/>
      <c r="ID22" s="52"/>
      <c r="IE22" s="52"/>
      <c r="IF22" s="52"/>
      <c r="IG22" s="52"/>
      <c r="IH22" s="52"/>
      <c r="II22" s="52"/>
      <c r="IJ22" s="52"/>
      <c r="IK22" s="52"/>
      <c r="IL22" s="52"/>
      <c r="IM22" s="52"/>
      <c r="IN22" s="52"/>
      <c r="IO22" s="52"/>
      <c r="IP22" s="52"/>
      <c r="IQ22" s="52"/>
      <c r="IR22" s="52"/>
      <c r="IS22" s="52"/>
      <c r="IT22" s="52"/>
      <c r="IU22" s="52"/>
    </row>
    <row r="23" spans="1:255" s="53" customFormat="1" ht="12" customHeight="1" x14ac:dyDescent="0.25">
      <c r="A23" s="47"/>
      <c r="B23" s="77" t="s">
        <v>72</v>
      </c>
      <c r="C23" s="78" t="s">
        <v>19</v>
      </c>
      <c r="D23" s="78">
        <v>30</v>
      </c>
      <c r="E23" s="78" t="s">
        <v>71</v>
      </c>
      <c r="F23" s="79">
        <v>30000</v>
      </c>
      <c r="G23" s="80">
        <f t="shared" si="0"/>
        <v>900000</v>
      </c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</row>
    <row r="24" spans="1:255" s="53" customFormat="1" ht="12" customHeight="1" x14ac:dyDescent="0.25">
      <c r="A24" s="47"/>
      <c r="B24" s="77" t="s">
        <v>73</v>
      </c>
      <c r="C24" s="78" t="s">
        <v>19</v>
      </c>
      <c r="D24" s="78">
        <v>2</v>
      </c>
      <c r="E24" s="78" t="s">
        <v>74</v>
      </c>
      <c r="F24" s="79">
        <v>30000</v>
      </c>
      <c r="G24" s="80">
        <f t="shared" si="0"/>
        <v>60000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  <c r="FY24" s="52"/>
      <c r="FZ24" s="52"/>
      <c r="GA24" s="52"/>
      <c r="GB24" s="52"/>
      <c r="GC24" s="52"/>
      <c r="GD24" s="52"/>
      <c r="GE24" s="52"/>
      <c r="GF24" s="52"/>
      <c r="GG24" s="52"/>
      <c r="GH24" s="52"/>
      <c r="GI24" s="52"/>
      <c r="GJ24" s="52"/>
      <c r="GK24" s="52"/>
      <c r="GL24" s="52"/>
      <c r="GM24" s="52"/>
      <c r="GN24" s="52"/>
      <c r="GO24" s="52"/>
      <c r="GP24" s="52"/>
      <c r="GQ24" s="52"/>
      <c r="GR24" s="52"/>
      <c r="GS24" s="52"/>
      <c r="GT24" s="52"/>
      <c r="GU24" s="52"/>
      <c r="GV24" s="52"/>
      <c r="GW24" s="52"/>
      <c r="GX24" s="52"/>
      <c r="GY24" s="52"/>
      <c r="GZ24" s="52"/>
      <c r="HA24" s="52"/>
      <c r="HB24" s="52"/>
      <c r="HC24" s="52"/>
      <c r="HD24" s="52"/>
      <c r="HE24" s="52"/>
      <c r="HF24" s="52"/>
      <c r="HG24" s="52"/>
      <c r="HH24" s="52"/>
      <c r="HI24" s="52"/>
      <c r="HJ24" s="52"/>
      <c r="HK24" s="52"/>
      <c r="HL24" s="52"/>
      <c r="HM24" s="52"/>
      <c r="HN24" s="52"/>
      <c r="HO24" s="52"/>
      <c r="HP24" s="52"/>
      <c r="HQ24" s="52"/>
      <c r="HR24" s="52"/>
      <c r="HS24" s="52"/>
      <c r="HT24" s="52"/>
      <c r="HU24" s="52"/>
      <c r="HV24" s="52"/>
      <c r="HW24" s="52"/>
      <c r="HX24" s="52"/>
      <c r="HY24" s="52"/>
      <c r="HZ24" s="52"/>
      <c r="IA24" s="52"/>
      <c r="IB24" s="52"/>
      <c r="IC24" s="52"/>
      <c r="ID24" s="52"/>
      <c r="IE24" s="52"/>
      <c r="IF24" s="52"/>
      <c r="IG24" s="52"/>
      <c r="IH24" s="52"/>
      <c r="II24" s="52"/>
      <c r="IJ24" s="52"/>
      <c r="IK24" s="52"/>
      <c r="IL24" s="52"/>
      <c r="IM24" s="52"/>
      <c r="IN24" s="52"/>
      <c r="IO24" s="52"/>
      <c r="IP24" s="52"/>
      <c r="IQ24" s="52"/>
      <c r="IR24" s="52"/>
      <c r="IS24" s="52"/>
      <c r="IT24" s="52"/>
      <c r="IU24" s="52"/>
    </row>
    <row r="25" spans="1:255" s="53" customFormat="1" ht="12" customHeight="1" x14ac:dyDescent="0.25">
      <c r="A25" s="47"/>
      <c r="B25" s="77" t="s">
        <v>75</v>
      </c>
      <c r="C25" s="78" t="s">
        <v>19</v>
      </c>
      <c r="D25" s="78">
        <v>4</v>
      </c>
      <c r="E25" s="78" t="s">
        <v>74</v>
      </c>
      <c r="F25" s="79">
        <v>30000</v>
      </c>
      <c r="G25" s="80">
        <f t="shared" si="0"/>
        <v>120000</v>
      </c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  <c r="FY25" s="52"/>
      <c r="FZ25" s="52"/>
      <c r="GA25" s="52"/>
      <c r="GB25" s="52"/>
      <c r="GC25" s="52"/>
      <c r="GD25" s="52"/>
      <c r="GE25" s="52"/>
      <c r="GF25" s="52"/>
      <c r="GG25" s="52"/>
      <c r="GH25" s="52"/>
      <c r="GI25" s="52"/>
      <c r="GJ25" s="52"/>
      <c r="GK25" s="52"/>
      <c r="GL25" s="52"/>
      <c r="GM25" s="52"/>
      <c r="GN25" s="52"/>
      <c r="GO25" s="52"/>
      <c r="GP25" s="52"/>
      <c r="GQ25" s="52"/>
      <c r="GR25" s="52"/>
      <c r="GS25" s="52"/>
      <c r="GT25" s="52"/>
      <c r="GU25" s="52"/>
      <c r="GV25" s="52"/>
      <c r="GW25" s="52"/>
      <c r="GX25" s="52"/>
      <c r="GY25" s="52"/>
      <c r="GZ25" s="52"/>
      <c r="HA25" s="52"/>
      <c r="HB25" s="52"/>
      <c r="HC25" s="52"/>
      <c r="HD25" s="52"/>
      <c r="HE25" s="52"/>
      <c r="HF25" s="52"/>
      <c r="HG25" s="52"/>
      <c r="HH25" s="52"/>
      <c r="HI25" s="52"/>
      <c r="HJ25" s="52"/>
      <c r="HK25" s="52"/>
      <c r="HL25" s="52"/>
      <c r="HM25" s="52"/>
      <c r="HN25" s="52"/>
      <c r="HO25" s="52"/>
      <c r="HP25" s="52"/>
      <c r="HQ25" s="52"/>
      <c r="HR25" s="52"/>
      <c r="HS25" s="52"/>
      <c r="HT25" s="52"/>
      <c r="HU25" s="52"/>
      <c r="HV25" s="52"/>
      <c r="HW25" s="52"/>
      <c r="HX25" s="52"/>
      <c r="HY25" s="52"/>
      <c r="HZ25" s="52"/>
      <c r="IA25" s="52"/>
      <c r="IB25" s="52"/>
      <c r="IC25" s="52"/>
      <c r="ID25" s="52"/>
      <c r="IE25" s="52"/>
      <c r="IF25" s="52"/>
      <c r="IG25" s="52"/>
      <c r="IH25" s="52"/>
      <c r="II25" s="52"/>
      <c r="IJ25" s="52"/>
      <c r="IK25" s="52"/>
      <c r="IL25" s="52"/>
      <c r="IM25" s="52"/>
      <c r="IN25" s="52"/>
      <c r="IO25" s="52"/>
      <c r="IP25" s="52"/>
      <c r="IQ25" s="52"/>
      <c r="IR25" s="52"/>
      <c r="IS25" s="52"/>
      <c r="IT25" s="52"/>
      <c r="IU25" s="52"/>
    </row>
    <row r="26" spans="1:255" s="53" customFormat="1" ht="12" customHeight="1" x14ac:dyDescent="0.25">
      <c r="A26" s="47"/>
      <c r="B26" s="77" t="s">
        <v>76</v>
      </c>
      <c r="C26" s="78" t="s">
        <v>19</v>
      </c>
      <c r="D26" s="78">
        <v>2</v>
      </c>
      <c r="E26" s="78" t="s">
        <v>74</v>
      </c>
      <c r="F26" s="79">
        <v>30000</v>
      </c>
      <c r="G26" s="80">
        <f t="shared" si="0"/>
        <v>60000</v>
      </c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  <c r="FY26" s="52"/>
      <c r="FZ26" s="52"/>
      <c r="GA26" s="52"/>
      <c r="GB26" s="52"/>
      <c r="GC26" s="52"/>
      <c r="GD26" s="52"/>
      <c r="GE26" s="52"/>
      <c r="GF26" s="52"/>
      <c r="GG26" s="52"/>
      <c r="GH26" s="52"/>
      <c r="GI26" s="52"/>
      <c r="GJ26" s="52"/>
      <c r="GK26" s="52"/>
      <c r="GL26" s="52"/>
      <c r="GM26" s="52"/>
      <c r="GN26" s="52"/>
      <c r="GO26" s="52"/>
      <c r="GP26" s="52"/>
      <c r="GQ26" s="52"/>
      <c r="GR26" s="52"/>
      <c r="GS26" s="52"/>
      <c r="GT26" s="52"/>
      <c r="GU26" s="52"/>
      <c r="GV26" s="52"/>
      <c r="GW26" s="52"/>
      <c r="GX26" s="52"/>
      <c r="GY26" s="52"/>
      <c r="GZ26" s="52"/>
      <c r="HA26" s="52"/>
      <c r="HB26" s="52"/>
      <c r="HC26" s="52"/>
      <c r="HD26" s="52"/>
      <c r="HE26" s="52"/>
      <c r="HF26" s="52"/>
      <c r="HG26" s="52"/>
      <c r="HH26" s="52"/>
      <c r="HI26" s="52"/>
      <c r="HJ26" s="52"/>
      <c r="HK26" s="52"/>
      <c r="HL26" s="52"/>
      <c r="HM26" s="52"/>
      <c r="HN26" s="52"/>
      <c r="HO26" s="52"/>
      <c r="HP26" s="52"/>
      <c r="HQ26" s="52"/>
      <c r="HR26" s="52"/>
      <c r="HS26" s="52"/>
      <c r="HT26" s="52"/>
      <c r="HU26" s="52"/>
      <c r="HV26" s="52"/>
      <c r="HW26" s="52"/>
      <c r="HX26" s="52"/>
      <c r="HY26" s="52"/>
      <c r="HZ26" s="52"/>
      <c r="IA26" s="52"/>
      <c r="IB26" s="52"/>
      <c r="IC26" s="52"/>
      <c r="ID26" s="52"/>
      <c r="IE26" s="52"/>
      <c r="IF26" s="52"/>
      <c r="IG26" s="52"/>
      <c r="IH26" s="52"/>
      <c r="II26" s="52"/>
      <c r="IJ26" s="52"/>
      <c r="IK26" s="52"/>
      <c r="IL26" s="52"/>
      <c r="IM26" s="52"/>
      <c r="IN26" s="52"/>
      <c r="IO26" s="52"/>
      <c r="IP26" s="52"/>
      <c r="IQ26" s="52"/>
      <c r="IR26" s="52"/>
      <c r="IS26" s="52"/>
      <c r="IT26" s="52"/>
      <c r="IU26" s="52"/>
    </row>
    <row r="27" spans="1:255" s="53" customFormat="1" ht="12" customHeight="1" x14ac:dyDescent="0.25">
      <c r="A27" s="47"/>
      <c r="B27" s="77" t="s">
        <v>77</v>
      </c>
      <c r="C27" s="78" t="s">
        <v>19</v>
      </c>
      <c r="D27" s="78">
        <v>3</v>
      </c>
      <c r="E27" s="78" t="s">
        <v>78</v>
      </c>
      <c r="F27" s="79">
        <v>30000</v>
      </c>
      <c r="G27" s="80">
        <f t="shared" si="0"/>
        <v>90000</v>
      </c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  <c r="FY27" s="52"/>
      <c r="FZ27" s="52"/>
      <c r="GA27" s="52"/>
      <c r="GB27" s="52"/>
      <c r="GC27" s="52"/>
      <c r="GD27" s="52"/>
      <c r="GE27" s="52"/>
      <c r="GF27" s="52"/>
      <c r="GG27" s="52"/>
      <c r="GH27" s="52"/>
      <c r="GI27" s="52"/>
      <c r="GJ27" s="52"/>
      <c r="GK27" s="52"/>
      <c r="GL27" s="52"/>
      <c r="GM27" s="52"/>
      <c r="GN27" s="52"/>
      <c r="GO27" s="52"/>
      <c r="GP27" s="52"/>
      <c r="GQ27" s="52"/>
      <c r="GR27" s="52"/>
      <c r="GS27" s="52"/>
      <c r="GT27" s="52"/>
      <c r="GU27" s="52"/>
      <c r="GV27" s="52"/>
      <c r="GW27" s="52"/>
      <c r="GX27" s="52"/>
      <c r="GY27" s="52"/>
      <c r="GZ27" s="52"/>
      <c r="HA27" s="52"/>
      <c r="HB27" s="52"/>
      <c r="HC27" s="52"/>
      <c r="HD27" s="52"/>
      <c r="HE27" s="52"/>
      <c r="HF27" s="52"/>
      <c r="HG27" s="52"/>
      <c r="HH27" s="52"/>
      <c r="HI27" s="52"/>
      <c r="HJ27" s="52"/>
      <c r="HK27" s="52"/>
      <c r="HL27" s="52"/>
      <c r="HM27" s="52"/>
      <c r="HN27" s="52"/>
      <c r="HO27" s="52"/>
      <c r="HP27" s="52"/>
      <c r="HQ27" s="52"/>
      <c r="HR27" s="52"/>
      <c r="HS27" s="52"/>
      <c r="HT27" s="52"/>
      <c r="HU27" s="52"/>
      <c r="HV27" s="52"/>
      <c r="HW27" s="52"/>
      <c r="HX27" s="52"/>
      <c r="HY27" s="52"/>
      <c r="HZ27" s="52"/>
      <c r="IA27" s="52"/>
      <c r="IB27" s="52"/>
      <c r="IC27" s="52"/>
      <c r="ID27" s="52"/>
      <c r="IE27" s="52"/>
      <c r="IF27" s="52"/>
      <c r="IG27" s="52"/>
      <c r="IH27" s="52"/>
      <c r="II27" s="52"/>
      <c r="IJ27" s="52"/>
      <c r="IK27" s="52"/>
      <c r="IL27" s="52"/>
      <c r="IM27" s="52"/>
      <c r="IN27" s="52"/>
      <c r="IO27" s="52"/>
      <c r="IP27" s="52"/>
      <c r="IQ27" s="52"/>
      <c r="IR27" s="52"/>
      <c r="IS27" s="52"/>
      <c r="IT27" s="52"/>
      <c r="IU27" s="52"/>
    </row>
    <row r="28" spans="1:255" s="53" customFormat="1" ht="12" customHeight="1" x14ac:dyDescent="0.25">
      <c r="A28" s="47"/>
      <c r="B28" s="77" t="s">
        <v>79</v>
      </c>
      <c r="C28" s="78" t="s">
        <v>19</v>
      </c>
      <c r="D28" s="78">
        <v>2</v>
      </c>
      <c r="E28" s="78" t="s">
        <v>80</v>
      </c>
      <c r="F28" s="79">
        <v>30000</v>
      </c>
      <c r="G28" s="80">
        <f t="shared" si="0"/>
        <v>60000</v>
      </c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  <c r="FY28" s="52"/>
      <c r="FZ28" s="52"/>
      <c r="GA28" s="52"/>
      <c r="GB28" s="52"/>
      <c r="GC28" s="52"/>
      <c r="GD28" s="52"/>
      <c r="GE28" s="52"/>
      <c r="GF28" s="52"/>
      <c r="GG28" s="52"/>
      <c r="GH28" s="52"/>
      <c r="GI28" s="52"/>
      <c r="GJ28" s="52"/>
      <c r="GK28" s="52"/>
      <c r="GL28" s="52"/>
      <c r="GM28" s="52"/>
      <c r="GN28" s="52"/>
      <c r="GO28" s="52"/>
      <c r="GP28" s="52"/>
      <c r="GQ28" s="52"/>
      <c r="GR28" s="52"/>
      <c r="GS28" s="52"/>
      <c r="GT28" s="52"/>
      <c r="GU28" s="52"/>
      <c r="GV28" s="52"/>
      <c r="GW28" s="52"/>
      <c r="GX28" s="52"/>
      <c r="GY28" s="52"/>
      <c r="GZ28" s="52"/>
      <c r="HA28" s="52"/>
      <c r="HB28" s="52"/>
      <c r="HC28" s="52"/>
      <c r="HD28" s="52"/>
      <c r="HE28" s="52"/>
      <c r="HF28" s="52"/>
      <c r="HG28" s="52"/>
      <c r="HH28" s="52"/>
      <c r="HI28" s="52"/>
      <c r="HJ28" s="52"/>
      <c r="HK28" s="52"/>
      <c r="HL28" s="52"/>
      <c r="HM28" s="52"/>
      <c r="HN28" s="52"/>
      <c r="HO28" s="52"/>
      <c r="HP28" s="52"/>
      <c r="HQ28" s="52"/>
      <c r="HR28" s="52"/>
      <c r="HS28" s="52"/>
      <c r="HT28" s="52"/>
      <c r="HU28" s="52"/>
      <c r="HV28" s="52"/>
      <c r="HW28" s="52"/>
      <c r="HX28" s="52"/>
      <c r="HY28" s="52"/>
      <c r="HZ28" s="52"/>
      <c r="IA28" s="52"/>
      <c r="IB28" s="52"/>
      <c r="IC28" s="52"/>
      <c r="ID28" s="52"/>
      <c r="IE28" s="52"/>
      <c r="IF28" s="52"/>
      <c r="IG28" s="52"/>
      <c r="IH28" s="52"/>
      <c r="II28" s="52"/>
      <c r="IJ28" s="52"/>
      <c r="IK28" s="52"/>
      <c r="IL28" s="52"/>
      <c r="IM28" s="52"/>
      <c r="IN28" s="52"/>
      <c r="IO28" s="52"/>
      <c r="IP28" s="52"/>
      <c r="IQ28" s="52"/>
      <c r="IR28" s="52"/>
      <c r="IS28" s="52"/>
      <c r="IT28" s="52"/>
      <c r="IU28" s="52"/>
    </row>
    <row r="29" spans="1:255" s="53" customFormat="1" ht="12" customHeight="1" x14ac:dyDescent="0.25">
      <c r="A29" s="47"/>
      <c r="B29" s="77" t="s">
        <v>81</v>
      </c>
      <c r="C29" s="78" t="s">
        <v>19</v>
      </c>
      <c r="D29" s="78">
        <v>2</v>
      </c>
      <c r="E29" s="78" t="s">
        <v>71</v>
      </c>
      <c r="F29" s="79">
        <v>30000</v>
      </c>
      <c r="G29" s="80">
        <f t="shared" si="0"/>
        <v>60000</v>
      </c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  <c r="FY29" s="52"/>
      <c r="FZ29" s="52"/>
      <c r="GA29" s="52"/>
      <c r="GB29" s="52"/>
      <c r="GC29" s="52"/>
      <c r="GD29" s="52"/>
      <c r="GE29" s="52"/>
      <c r="GF29" s="52"/>
      <c r="GG29" s="52"/>
      <c r="GH29" s="52"/>
      <c r="GI29" s="52"/>
      <c r="GJ29" s="52"/>
      <c r="GK29" s="52"/>
      <c r="GL29" s="52"/>
      <c r="GM29" s="52"/>
      <c r="GN29" s="52"/>
      <c r="GO29" s="52"/>
      <c r="GP29" s="52"/>
      <c r="GQ29" s="52"/>
      <c r="GR29" s="52"/>
      <c r="GS29" s="52"/>
      <c r="GT29" s="52"/>
      <c r="GU29" s="52"/>
      <c r="GV29" s="52"/>
      <c r="GW29" s="52"/>
      <c r="GX29" s="52"/>
      <c r="GY29" s="52"/>
      <c r="GZ29" s="52"/>
      <c r="HA29" s="52"/>
      <c r="HB29" s="52"/>
      <c r="HC29" s="52"/>
      <c r="HD29" s="52"/>
      <c r="HE29" s="52"/>
      <c r="HF29" s="52"/>
      <c r="HG29" s="52"/>
      <c r="HH29" s="52"/>
      <c r="HI29" s="52"/>
      <c r="HJ29" s="52"/>
      <c r="HK29" s="52"/>
      <c r="HL29" s="52"/>
      <c r="HM29" s="52"/>
      <c r="HN29" s="52"/>
      <c r="HO29" s="52"/>
      <c r="HP29" s="52"/>
      <c r="HQ29" s="52"/>
      <c r="HR29" s="52"/>
      <c r="HS29" s="52"/>
      <c r="HT29" s="52"/>
      <c r="HU29" s="52"/>
      <c r="HV29" s="52"/>
      <c r="HW29" s="52"/>
      <c r="HX29" s="52"/>
      <c r="HY29" s="52"/>
      <c r="HZ29" s="52"/>
      <c r="IA29" s="52"/>
      <c r="IB29" s="52"/>
      <c r="IC29" s="52"/>
      <c r="ID29" s="52"/>
      <c r="IE29" s="52"/>
      <c r="IF29" s="52"/>
      <c r="IG29" s="52"/>
      <c r="IH29" s="52"/>
      <c r="II29" s="52"/>
      <c r="IJ29" s="52"/>
      <c r="IK29" s="52"/>
      <c r="IL29" s="52"/>
      <c r="IM29" s="52"/>
      <c r="IN29" s="52"/>
      <c r="IO29" s="52"/>
      <c r="IP29" s="52"/>
      <c r="IQ29" s="52"/>
      <c r="IR29" s="52"/>
      <c r="IS29" s="52"/>
      <c r="IT29" s="52"/>
      <c r="IU29" s="52"/>
    </row>
    <row r="30" spans="1:255" s="53" customFormat="1" ht="12" customHeight="1" x14ac:dyDescent="0.25">
      <c r="A30" s="47"/>
      <c r="B30" s="82" t="s">
        <v>82</v>
      </c>
      <c r="C30" s="78" t="s">
        <v>19</v>
      </c>
      <c r="D30" s="78">
        <v>2</v>
      </c>
      <c r="E30" s="78" t="s">
        <v>83</v>
      </c>
      <c r="F30" s="79">
        <v>30000</v>
      </c>
      <c r="G30" s="80">
        <f t="shared" si="0"/>
        <v>60000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</row>
    <row r="31" spans="1:255" ht="11.25" customHeight="1" x14ac:dyDescent="0.25">
      <c r="B31" s="83" t="s">
        <v>20</v>
      </c>
      <c r="C31" s="84"/>
      <c r="D31" s="84"/>
      <c r="E31" s="84"/>
      <c r="F31" s="85"/>
      <c r="G31" s="86">
        <f>SUM(G21:G30)</f>
        <v>1470000</v>
      </c>
    </row>
    <row r="32" spans="1:255" ht="15.75" customHeight="1" x14ac:dyDescent="0.25">
      <c r="A32" s="69"/>
      <c r="B32" s="87"/>
      <c r="C32" s="88"/>
      <c r="D32" s="88"/>
      <c r="E32" s="88"/>
      <c r="F32" s="89"/>
      <c r="G32" s="89"/>
      <c r="K32" s="35"/>
    </row>
    <row r="33" spans="1:255" ht="12" customHeight="1" x14ac:dyDescent="0.25">
      <c r="A33" s="69"/>
      <c r="B33" s="70" t="s">
        <v>21</v>
      </c>
      <c r="C33" s="71"/>
      <c r="D33" s="72"/>
      <c r="E33" s="72"/>
      <c r="F33" s="73"/>
      <c r="G33" s="74"/>
    </row>
    <row r="34" spans="1:255" ht="24" customHeight="1" x14ac:dyDescent="0.25">
      <c r="A34" s="69"/>
      <c r="B34" s="75" t="s">
        <v>13</v>
      </c>
      <c r="C34" s="76" t="s">
        <v>14</v>
      </c>
      <c r="D34" s="76" t="s">
        <v>15</v>
      </c>
      <c r="E34" s="75" t="s">
        <v>55</v>
      </c>
      <c r="F34" s="76" t="s">
        <v>17</v>
      </c>
      <c r="G34" s="75" t="s">
        <v>18</v>
      </c>
    </row>
    <row r="35" spans="1:255" s="53" customFormat="1" ht="12" customHeight="1" x14ac:dyDescent="0.25">
      <c r="A35" s="47"/>
      <c r="B35" s="77"/>
      <c r="C35" s="78" t="s">
        <v>55</v>
      </c>
      <c r="D35" s="78" t="s">
        <v>55</v>
      </c>
      <c r="E35" s="78" t="s">
        <v>55</v>
      </c>
      <c r="F35" s="79" t="s">
        <v>55</v>
      </c>
      <c r="G35" s="80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  <c r="FY35" s="52"/>
      <c r="FZ35" s="52"/>
      <c r="GA35" s="52"/>
      <c r="GB35" s="52"/>
      <c r="GC35" s="52"/>
      <c r="GD35" s="52"/>
      <c r="GE35" s="52"/>
      <c r="GF35" s="52"/>
      <c r="GG35" s="52"/>
      <c r="GH35" s="52"/>
      <c r="GI35" s="52"/>
      <c r="GJ35" s="52"/>
      <c r="GK35" s="52"/>
      <c r="GL35" s="52"/>
      <c r="GM35" s="52"/>
      <c r="GN35" s="52"/>
      <c r="GO35" s="52"/>
      <c r="GP35" s="52"/>
      <c r="GQ35" s="52"/>
      <c r="GR35" s="52"/>
      <c r="GS35" s="52"/>
      <c r="GT35" s="52"/>
      <c r="GU35" s="52"/>
      <c r="GV35" s="52"/>
      <c r="GW35" s="52"/>
      <c r="GX35" s="52"/>
      <c r="GY35" s="52"/>
      <c r="GZ35" s="52"/>
      <c r="HA35" s="52"/>
      <c r="HB35" s="52"/>
      <c r="HC35" s="52"/>
      <c r="HD35" s="52"/>
      <c r="HE35" s="52"/>
      <c r="HF35" s="52"/>
      <c r="HG35" s="52"/>
      <c r="HH35" s="52"/>
      <c r="HI35" s="52"/>
      <c r="HJ35" s="52"/>
      <c r="HK35" s="52"/>
      <c r="HL35" s="52"/>
      <c r="HM35" s="52"/>
      <c r="HN35" s="52"/>
      <c r="HO35" s="52"/>
      <c r="HP35" s="52"/>
      <c r="HQ35" s="52"/>
      <c r="HR35" s="52"/>
      <c r="HS35" s="52"/>
      <c r="HT35" s="52"/>
      <c r="HU35" s="52"/>
      <c r="HV35" s="52"/>
      <c r="HW35" s="52"/>
      <c r="HX35" s="52"/>
      <c r="HY35" s="52"/>
      <c r="HZ35" s="52"/>
      <c r="IA35" s="52"/>
      <c r="IB35" s="52"/>
      <c r="IC35" s="52"/>
      <c r="ID35" s="52"/>
      <c r="IE35" s="52"/>
      <c r="IF35" s="52"/>
      <c r="IG35" s="52"/>
      <c r="IH35" s="52"/>
      <c r="II35" s="52"/>
      <c r="IJ35" s="52"/>
      <c r="IK35" s="52"/>
      <c r="IL35" s="52"/>
      <c r="IM35" s="52"/>
      <c r="IN35" s="52"/>
      <c r="IO35" s="52"/>
      <c r="IP35" s="52"/>
      <c r="IQ35" s="52"/>
      <c r="IR35" s="52"/>
      <c r="IS35" s="52"/>
      <c r="IT35" s="52"/>
      <c r="IU35" s="52"/>
    </row>
    <row r="36" spans="1:255" ht="11.25" customHeight="1" x14ac:dyDescent="0.25">
      <c r="B36" s="83" t="s">
        <v>22</v>
      </c>
      <c r="C36" s="84"/>
      <c r="D36" s="84"/>
      <c r="E36" s="84"/>
      <c r="F36" s="85"/>
      <c r="G36" s="86">
        <f>SUM(G35)</f>
        <v>0</v>
      </c>
    </row>
    <row r="37" spans="1:255" ht="15.75" customHeight="1" x14ac:dyDescent="0.25">
      <c r="A37" s="69"/>
      <c r="B37" s="87"/>
      <c r="C37" s="88"/>
      <c r="D37" s="88"/>
      <c r="E37" s="88"/>
      <c r="F37" s="89"/>
      <c r="G37" s="89"/>
      <c r="K37" s="35"/>
    </row>
    <row r="38" spans="1:255" ht="12" customHeight="1" x14ac:dyDescent="0.25">
      <c r="A38" s="69"/>
      <c r="B38" s="70" t="s">
        <v>23</v>
      </c>
      <c r="C38" s="71"/>
      <c r="D38" s="72"/>
      <c r="E38" s="72"/>
      <c r="F38" s="73"/>
      <c r="G38" s="74"/>
    </row>
    <row r="39" spans="1:255" ht="24" customHeight="1" x14ac:dyDescent="0.25">
      <c r="A39" s="69"/>
      <c r="B39" s="75" t="s">
        <v>13</v>
      </c>
      <c r="C39" s="76" t="s">
        <v>14</v>
      </c>
      <c r="D39" s="76" t="s">
        <v>15</v>
      </c>
      <c r="E39" s="75" t="s">
        <v>16</v>
      </c>
      <c r="F39" s="76" t="s">
        <v>17</v>
      </c>
      <c r="G39" s="75" t="s">
        <v>18</v>
      </c>
    </row>
    <row r="40" spans="1:255" s="53" customFormat="1" ht="12" customHeight="1" x14ac:dyDescent="0.25">
      <c r="A40" s="47"/>
      <c r="B40" s="77"/>
      <c r="C40" s="78"/>
      <c r="D40" s="78"/>
      <c r="E40" s="78"/>
      <c r="F40" s="79"/>
      <c r="G40" s="80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  <c r="FY40" s="52"/>
      <c r="FZ40" s="52"/>
      <c r="GA40" s="52"/>
      <c r="GB40" s="52"/>
      <c r="GC40" s="52"/>
      <c r="GD40" s="52"/>
      <c r="GE40" s="52"/>
      <c r="GF40" s="52"/>
      <c r="GG40" s="52"/>
      <c r="GH40" s="52"/>
      <c r="GI40" s="52"/>
      <c r="GJ40" s="52"/>
      <c r="GK40" s="52"/>
      <c r="GL40" s="52"/>
      <c r="GM40" s="52"/>
      <c r="GN40" s="52"/>
      <c r="GO40" s="52"/>
      <c r="GP40" s="52"/>
      <c r="GQ40" s="52"/>
      <c r="GR40" s="52"/>
      <c r="GS40" s="52"/>
      <c r="GT40" s="52"/>
      <c r="GU40" s="52"/>
      <c r="GV40" s="52"/>
      <c r="GW40" s="52"/>
      <c r="GX40" s="52"/>
      <c r="GY40" s="52"/>
      <c r="GZ40" s="52"/>
      <c r="HA40" s="52"/>
      <c r="HB40" s="52"/>
      <c r="HC40" s="52"/>
      <c r="HD40" s="52"/>
      <c r="HE40" s="52"/>
      <c r="HF40" s="52"/>
      <c r="HG40" s="52"/>
      <c r="HH40" s="52"/>
      <c r="HI40" s="52"/>
      <c r="HJ40" s="52"/>
      <c r="HK40" s="52"/>
      <c r="HL40" s="52"/>
      <c r="HM40" s="52"/>
      <c r="HN40" s="52"/>
      <c r="HO40" s="52"/>
      <c r="HP40" s="52"/>
      <c r="HQ40" s="52"/>
      <c r="HR40" s="52"/>
      <c r="HS40" s="52"/>
      <c r="HT40" s="52"/>
      <c r="HU40" s="52"/>
      <c r="HV40" s="52"/>
      <c r="HW40" s="52"/>
      <c r="HX40" s="52"/>
      <c r="HY40" s="52"/>
      <c r="HZ40" s="52"/>
      <c r="IA40" s="52"/>
      <c r="IB40" s="52"/>
      <c r="IC40" s="52"/>
      <c r="ID40" s="52"/>
      <c r="IE40" s="52"/>
      <c r="IF40" s="52"/>
      <c r="IG40" s="52"/>
      <c r="IH40" s="52"/>
      <c r="II40" s="52"/>
      <c r="IJ40" s="52"/>
      <c r="IK40" s="52"/>
      <c r="IL40" s="52"/>
      <c r="IM40" s="52"/>
      <c r="IN40" s="52"/>
      <c r="IO40" s="52"/>
      <c r="IP40" s="52"/>
      <c r="IQ40" s="52"/>
      <c r="IR40" s="52"/>
      <c r="IS40" s="52"/>
      <c r="IT40" s="52"/>
      <c r="IU40" s="52"/>
    </row>
    <row r="41" spans="1:255" ht="11.25" customHeight="1" x14ac:dyDescent="0.25">
      <c r="B41" s="83" t="s">
        <v>24</v>
      </c>
      <c r="C41" s="84"/>
      <c r="D41" s="84"/>
      <c r="E41" s="84"/>
      <c r="F41" s="85"/>
      <c r="G41" s="86">
        <f>SUM(G40:G40)</f>
        <v>0</v>
      </c>
    </row>
    <row r="42" spans="1:255" ht="12" customHeight="1" x14ac:dyDescent="0.25">
      <c r="A42" s="46"/>
      <c r="B42" s="87"/>
      <c r="C42" s="88"/>
      <c r="D42" s="88"/>
      <c r="E42" s="88"/>
      <c r="F42" s="89"/>
      <c r="G42" s="89"/>
    </row>
    <row r="43" spans="1:255" ht="12" customHeight="1" x14ac:dyDescent="0.25">
      <c r="A43" s="69"/>
      <c r="B43" s="70" t="s">
        <v>25</v>
      </c>
      <c r="C43" s="71"/>
      <c r="D43" s="72"/>
      <c r="E43" s="72"/>
      <c r="F43" s="73"/>
      <c r="G43" s="74"/>
    </row>
    <row r="44" spans="1:255" ht="24" customHeight="1" x14ac:dyDescent="0.25">
      <c r="A44" s="69"/>
      <c r="B44" s="75" t="s">
        <v>26</v>
      </c>
      <c r="C44" s="76" t="s">
        <v>27</v>
      </c>
      <c r="D44" s="76" t="s">
        <v>28</v>
      </c>
      <c r="E44" s="75" t="s">
        <v>16</v>
      </c>
      <c r="F44" s="76" t="s">
        <v>17</v>
      </c>
      <c r="G44" s="75" t="s">
        <v>18</v>
      </c>
    </row>
    <row r="45" spans="1:255" s="53" customFormat="1" ht="12" customHeight="1" x14ac:dyDescent="0.25">
      <c r="A45" s="47"/>
      <c r="B45" s="77" t="s">
        <v>84</v>
      </c>
      <c r="C45" s="78" t="s">
        <v>85</v>
      </c>
      <c r="D45" s="78">
        <v>20</v>
      </c>
      <c r="E45" s="78" t="s">
        <v>86</v>
      </c>
      <c r="F45" s="79">
        <v>2000</v>
      </c>
      <c r="G45" s="80">
        <f t="shared" ref="G45:G47" si="1">+F45*D45</f>
        <v>40000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  <c r="IT45" s="52"/>
      <c r="IU45" s="52"/>
    </row>
    <row r="46" spans="1:255" s="53" customFormat="1" ht="12" customHeight="1" x14ac:dyDescent="0.25">
      <c r="A46" s="47"/>
      <c r="B46" s="77" t="s">
        <v>87</v>
      </c>
      <c r="C46" s="78" t="s">
        <v>85</v>
      </c>
      <c r="D46" s="78">
        <v>25</v>
      </c>
      <c r="E46" s="78" t="s">
        <v>86</v>
      </c>
      <c r="F46" s="79">
        <v>2000</v>
      </c>
      <c r="G46" s="80">
        <f t="shared" si="1"/>
        <v>50000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  <c r="FY46" s="52"/>
      <c r="FZ46" s="52"/>
      <c r="GA46" s="52"/>
      <c r="GB46" s="52"/>
      <c r="GC46" s="52"/>
      <c r="GD46" s="52"/>
      <c r="GE46" s="52"/>
      <c r="GF46" s="52"/>
      <c r="GG46" s="52"/>
      <c r="GH46" s="52"/>
      <c r="GI46" s="52"/>
      <c r="GJ46" s="52"/>
      <c r="GK46" s="52"/>
      <c r="GL46" s="52"/>
      <c r="GM46" s="52"/>
      <c r="GN46" s="52"/>
      <c r="GO46" s="52"/>
      <c r="GP46" s="52"/>
      <c r="GQ46" s="52"/>
      <c r="GR46" s="52"/>
      <c r="GS46" s="52"/>
      <c r="GT46" s="52"/>
      <c r="GU46" s="52"/>
      <c r="GV46" s="52"/>
      <c r="GW46" s="52"/>
      <c r="GX46" s="52"/>
      <c r="GY46" s="52"/>
      <c r="GZ46" s="52"/>
      <c r="HA46" s="52"/>
      <c r="HB46" s="52"/>
      <c r="HC46" s="52"/>
      <c r="HD46" s="52"/>
      <c r="HE46" s="52"/>
      <c r="HF46" s="52"/>
      <c r="HG46" s="52"/>
      <c r="HH46" s="52"/>
      <c r="HI46" s="52"/>
      <c r="HJ46" s="52"/>
      <c r="HK46" s="52"/>
      <c r="HL46" s="52"/>
      <c r="HM46" s="52"/>
      <c r="HN46" s="52"/>
      <c r="HO46" s="52"/>
      <c r="HP46" s="52"/>
      <c r="HQ46" s="52"/>
      <c r="HR46" s="52"/>
      <c r="HS46" s="52"/>
      <c r="HT46" s="52"/>
      <c r="HU46" s="52"/>
      <c r="HV46" s="52"/>
      <c r="HW46" s="52"/>
      <c r="HX46" s="52"/>
      <c r="HY46" s="52"/>
      <c r="HZ46" s="52"/>
      <c r="IA46" s="52"/>
      <c r="IB46" s="52"/>
      <c r="IC46" s="52"/>
      <c r="ID46" s="52"/>
      <c r="IE46" s="52"/>
      <c r="IF46" s="52"/>
      <c r="IG46" s="52"/>
      <c r="IH46" s="52"/>
      <c r="II46" s="52"/>
      <c r="IJ46" s="52"/>
      <c r="IK46" s="52"/>
      <c r="IL46" s="52"/>
      <c r="IM46" s="52"/>
      <c r="IN46" s="52"/>
      <c r="IO46" s="52"/>
      <c r="IP46" s="52"/>
      <c r="IQ46" s="52"/>
      <c r="IR46" s="52"/>
      <c r="IS46" s="52"/>
      <c r="IT46" s="52"/>
      <c r="IU46" s="52"/>
    </row>
    <row r="47" spans="1:255" s="53" customFormat="1" ht="12" customHeight="1" x14ac:dyDescent="0.25">
      <c r="A47" s="47"/>
      <c r="B47" s="77" t="s">
        <v>89</v>
      </c>
      <c r="C47" s="78" t="s">
        <v>90</v>
      </c>
      <c r="D47" s="78">
        <v>15</v>
      </c>
      <c r="E47" s="78" t="s">
        <v>71</v>
      </c>
      <c r="F47" s="79">
        <v>2000</v>
      </c>
      <c r="G47" s="80">
        <f t="shared" si="1"/>
        <v>30000</v>
      </c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  <c r="FY47" s="52"/>
      <c r="FZ47" s="52"/>
      <c r="GA47" s="52"/>
      <c r="GB47" s="52"/>
      <c r="GC47" s="52"/>
      <c r="GD47" s="52"/>
      <c r="GE47" s="52"/>
      <c r="GF47" s="52"/>
      <c r="GG47" s="52"/>
      <c r="GH47" s="52"/>
      <c r="GI47" s="52"/>
      <c r="GJ47" s="52"/>
      <c r="GK47" s="52"/>
      <c r="GL47" s="52"/>
      <c r="GM47" s="52"/>
      <c r="GN47" s="52"/>
      <c r="GO47" s="52"/>
      <c r="GP47" s="52"/>
      <c r="GQ47" s="52"/>
      <c r="GR47" s="52"/>
      <c r="GS47" s="52"/>
      <c r="GT47" s="52"/>
      <c r="GU47" s="52"/>
      <c r="GV47" s="52"/>
      <c r="GW47" s="52"/>
      <c r="GX47" s="52"/>
      <c r="GY47" s="52"/>
      <c r="GZ47" s="52"/>
      <c r="HA47" s="52"/>
      <c r="HB47" s="52"/>
      <c r="HC47" s="52"/>
      <c r="HD47" s="52"/>
      <c r="HE47" s="52"/>
      <c r="HF47" s="52"/>
      <c r="HG47" s="52"/>
      <c r="HH47" s="52"/>
      <c r="HI47" s="52"/>
      <c r="HJ47" s="52"/>
      <c r="HK47" s="52"/>
      <c r="HL47" s="52"/>
      <c r="HM47" s="52"/>
      <c r="HN47" s="52"/>
      <c r="HO47" s="52"/>
      <c r="HP47" s="52"/>
      <c r="HQ47" s="52"/>
      <c r="HR47" s="52"/>
      <c r="HS47" s="52"/>
      <c r="HT47" s="52"/>
      <c r="HU47" s="52"/>
      <c r="HV47" s="52"/>
      <c r="HW47" s="52"/>
      <c r="HX47" s="52"/>
      <c r="HY47" s="52"/>
      <c r="HZ47" s="52"/>
      <c r="IA47" s="52"/>
      <c r="IB47" s="52"/>
      <c r="IC47" s="52"/>
      <c r="ID47" s="52"/>
      <c r="IE47" s="52"/>
      <c r="IF47" s="52"/>
      <c r="IG47" s="52"/>
      <c r="IH47" s="52"/>
      <c r="II47" s="52"/>
      <c r="IJ47" s="52"/>
      <c r="IK47" s="52"/>
      <c r="IL47" s="52"/>
      <c r="IM47" s="52"/>
      <c r="IN47" s="52"/>
      <c r="IO47" s="52"/>
      <c r="IP47" s="52"/>
      <c r="IQ47" s="52"/>
      <c r="IR47" s="52"/>
      <c r="IS47" s="52"/>
      <c r="IT47" s="52"/>
      <c r="IU47" s="52"/>
    </row>
    <row r="48" spans="1:255" s="53" customFormat="1" ht="12" customHeight="1" x14ac:dyDescent="0.25">
      <c r="A48" s="47"/>
      <c r="B48" s="77" t="s">
        <v>95</v>
      </c>
      <c r="C48" s="121" t="s">
        <v>99</v>
      </c>
      <c r="D48" s="78">
        <v>180</v>
      </c>
      <c r="E48" s="78" t="str">
        <f>E47</f>
        <v>Enero-Diciembre</v>
      </c>
      <c r="F48" s="79">
        <v>4000</v>
      </c>
      <c r="G48" s="80">
        <f>D48*F48</f>
        <v>720000</v>
      </c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  <c r="FY48" s="52"/>
      <c r="FZ48" s="52"/>
      <c r="GA48" s="52"/>
      <c r="GB48" s="52"/>
      <c r="GC48" s="52"/>
      <c r="GD48" s="52"/>
      <c r="GE48" s="52"/>
      <c r="GF48" s="52"/>
      <c r="GG48" s="52"/>
      <c r="GH48" s="52"/>
      <c r="GI48" s="52"/>
      <c r="GJ48" s="52"/>
      <c r="GK48" s="52"/>
      <c r="GL48" s="52"/>
      <c r="GM48" s="52"/>
      <c r="GN48" s="52"/>
      <c r="GO48" s="52"/>
      <c r="GP48" s="52"/>
      <c r="GQ48" s="52"/>
      <c r="GR48" s="52"/>
      <c r="GS48" s="52"/>
      <c r="GT48" s="52"/>
      <c r="GU48" s="52"/>
      <c r="GV48" s="52"/>
      <c r="GW48" s="52"/>
      <c r="GX48" s="52"/>
      <c r="GY48" s="52"/>
      <c r="GZ48" s="52"/>
      <c r="HA48" s="52"/>
      <c r="HB48" s="52"/>
      <c r="HC48" s="52"/>
      <c r="HD48" s="52"/>
      <c r="HE48" s="52"/>
      <c r="HF48" s="52"/>
      <c r="HG48" s="52"/>
      <c r="HH48" s="52"/>
      <c r="HI48" s="52"/>
      <c r="HJ48" s="52"/>
      <c r="HK48" s="52"/>
      <c r="HL48" s="52"/>
      <c r="HM48" s="52"/>
      <c r="HN48" s="52"/>
      <c r="HO48" s="52"/>
      <c r="HP48" s="52"/>
      <c r="HQ48" s="52"/>
      <c r="HR48" s="52"/>
      <c r="HS48" s="52"/>
      <c r="HT48" s="52"/>
      <c r="HU48" s="52"/>
      <c r="HV48" s="52"/>
      <c r="HW48" s="52"/>
      <c r="HX48" s="52"/>
      <c r="HY48" s="52"/>
      <c r="HZ48" s="52"/>
      <c r="IA48" s="52"/>
      <c r="IB48" s="52"/>
      <c r="IC48" s="52"/>
      <c r="ID48" s="52"/>
      <c r="IE48" s="52"/>
      <c r="IF48" s="52"/>
      <c r="IG48" s="52"/>
      <c r="IH48" s="52"/>
      <c r="II48" s="52"/>
      <c r="IJ48" s="52"/>
      <c r="IK48" s="52"/>
      <c r="IL48" s="52"/>
      <c r="IM48" s="52"/>
      <c r="IN48" s="52"/>
      <c r="IO48" s="52"/>
      <c r="IP48" s="52"/>
      <c r="IQ48" s="52"/>
      <c r="IR48" s="52"/>
      <c r="IS48" s="52"/>
      <c r="IT48" s="52"/>
      <c r="IU48" s="52"/>
    </row>
    <row r="49" spans="1:255" ht="11.25" customHeight="1" x14ac:dyDescent="0.25">
      <c r="B49" s="83" t="s">
        <v>29</v>
      </c>
      <c r="C49" s="84"/>
      <c r="D49" s="84"/>
      <c r="E49" s="84"/>
      <c r="F49" s="85"/>
      <c r="G49" s="86">
        <f>SUM(G45:G48)</f>
        <v>840000</v>
      </c>
    </row>
    <row r="50" spans="1:255" ht="11.25" customHeight="1" x14ac:dyDescent="0.25">
      <c r="B50" s="87"/>
      <c r="C50" s="88"/>
      <c r="D50" s="88"/>
      <c r="E50" s="90"/>
      <c r="F50" s="89"/>
      <c r="G50" s="89"/>
    </row>
    <row r="51" spans="1:255" ht="12" customHeight="1" x14ac:dyDescent="0.25">
      <c r="A51" s="69"/>
      <c r="B51" s="70" t="s">
        <v>30</v>
      </c>
      <c r="C51" s="71"/>
      <c r="D51" s="72"/>
      <c r="E51" s="72"/>
      <c r="F51" s="73"/>
      <c r="G51" s="74"/>
    </row>
    <row r="52" spans="1:255" ht="24" customHeight="1" x14ac:dyDescent="0.25">
      <c r="A52" s="69"/>
      <c r="B52" s="75" t="s">
        <v>31</v>
      </c>
      <c r="C52" s="76" t="s">
        <v>27</v>
      </c>
      <c r="D52" s="76" t="s">
        <v>28</v>
      </c>
      <c r="E52" s="75" t="s">
        <v>16</v>
      </c>
      <c r="F52" s="76" t="s">
        <v>17</v>
      </c>
      <c r="G52" s="75" t="s">
        <v>18</v>
      </c>
    </row>
    <row r="53" spans="1:255" s="53" customFormat="1" ht="15" x14ac:dyDescent="0.25">
      <c r="A53" s="47"/>
      <c r="B53" s="82" t="s">
        <v>91</v>
      </c>
      <c r="C53" s="78" t="s">
        <v>88</v>
      </c>
      <c r="D53" s="78">
        <v>2</v>
      </c>
      <c r="E53" s="78" t="s">
        <v>93</v>
      </c>
      <c r="F53" s="79">
        <v>1500</v>
      </c>
      <c r="G53" s="80">
        <f>F53*D53</f>
        <v>3000</v>
      </c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  <c r="FY53" s="52"/>
      <c r="FZ53" s="52"/>
      <c r="GA53" s="52"/>
      <c r="GB53" s="52"/>
      <c r="GC53" s="52"/>
      <c r="GD53" s="52"/>
      <c r="GE53" s="52"/>
      <c r="GF53" s="52"/>
      <c r="GG53" s="52"/>
      <c r="GH53" s="52"/>
      <c r="GI53" s="52"/>
      <c r="GJ53" s="52"/>
      <c r="GK53" s="52"/>
      <c r="GL53" s="52"/>
      <c r="GM53" s="52"/>
      <c r="GN53" s="52"/>
      <c r="GO53" s="52"/>
      <c r="GP53" s="52"/>
      <c r="GQ53" s="52"/>
      <c r="GR53" s="52"/>
      <c r="GS53" s="52"/>
      <c r="GT53" s="52"/>
      <c r="GU53" s="52"/>
      <c r="GV53" s="52"/>
      <c r="GW53" s="52"/>
      <c r="GX53" s="52"/>
      <c r="GY53" s="52"/>
      <c r="GZ53" s="52"/>
      <c r="HA53" s="52"/>
      <c r="HB53" s="52"/>
      <c r="HC53" s="52"/>
      <c r="HD53" s="52"/>
      <c r="HE53" s="52"/>
      <c r="HF53" s="52"/>
      <c r="HG53" s="52"/>
      <c r="HH53" s="52"/>
      <c r="HI53" s="52"/>
      <c r="HJ53" s="52"/>
      <c r="HK53" s="52"/>
      <c r="HL53" s="52"/>
      <c r="HM53" s="52"/>
      <c r="HN53" s="52"/>
      <c r="HO53" s="52"/>
      <c r="HP53" s="52"/>
      <c r="HQ53" s="52"/>
      <c r="HR53" s="52"/>
      <c r="HS53" s="52"/>
      <c r="HT53" s="52"/>
      <c r="HU53" s="52"/>
      <c r="HV53" s="52"/>
      <c r="HW53" s="52"/>
      <c r="HX53" s="52"/>
      <c r="HY53" s="52"/>
      <c r="HZ53" s="52"/>
      <c r="IA53" s="52"/>
      <c r="IB53" s="52"/>
      <c r="IC53" s="52"/>
      <c r="ID53" s="52"/>
      <c r="IE53" s="52"/>
      <c r="IF53" s="52"/>
      <c r="IG53" s="52"/>
      <c r="IH53" s="52"/>
      <c r="II53" s="52"/>
      <c r="IJ53" s="52"/>
      <c r="IK53" s="52"/>
      <c r="IL53" s="52"/>
      <c r="IM53" s="52"/>
      <c r="IN53" s="52"/>
      <c r="IO53" s="52"/>
      <c r="IP53" s="52"/>
      <c r="IQ53" s="52"/>
      <c r="IR53" s="52"/>
      <c r="IS53" s="52"/>
      <c r="IT53" s="52"/>
      <c r="IU53" s="52"/>
    </row>
    <row r="54" spans="1:255" s="53" customFormat="1" ht="15" x14ac:dyDescent="0.25">
      <c r="A54" s="47"/>
      <c r="B54" s="82" t="s">
        <v>92</v>
      </c>
      <c r="C54" s="78" t="s">
        <v>88</v>
      </c>
      <c r="D54" s="78">
        <v>2</v>
      </c>
      <c r="E54" s="78" t="s">
        <v>93</v>
      </c>
      <c r="F54" s="79">
        <v>30000</v>
      </c>
      <c r="G54" s="80">
        <f>AVERAGE(D54*F54)</f>
        <v>60000</v>
      </c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  <c r="FY54" s="52"/>
      <c r="FZ54" s="52"/>
      <c r="GA54" s="52"/>
      <c r="GB54" s="52"/>
      <c r="GC54" s="52"/>
      <c r="GD54" s="52"/>
      <c r="GE54" s="52"/>
      <c r="GF54" s="52"/>
      <c r="GG54" s="52"/>
      <c r="GH54" s="52"/>
      <c r="GI54" s="52"/>
      <c r="GJ54" s="52"/>
      <c r="GK54" s="52"/>
      <c r="GL54" s="52"/>
      <c r="GM54" s="52"/>
      <c r="GN54" s="52"/>
      <c r="GO54" s="52"/>
      <c r="GP54" s="52"/>
      <c r="GQ54" s="52"/>
      <c r="GR54" s="52"/>
      <c r="GS54" s="52"/>
      <c r="GT54" s="52"/>
      <c r="GU54" s="52"/>
      <c r="GV54" s="52"/>
      <c r="GW54" s="52"/>
      <c r="GX54" s="52"/>
      <c r="GY54" s="52"/>
      <c r="GZ54" s="52"/>
      <c r="HA54" s="52"/>
      <c r="HB54" s="52"/>
      <c r="HC54" s="52"/>
      <c r="HD54" s="52"/>
      <c r="HE54" s="52"/>
      <c r="HF54" s="52"/>
      <c r="HG54" s="52"/>
      <c r="HH54" s="52"/>
      <c r="HI54" s="52"/>
      <c r="HJ54" s="52"/>
      <c r="HK54" s="52"/>
      <c r="HL54" s="52"/>
      <c r="HM54" s="52"/>
      <c r="HN54" s="52"/>
      <c r="HO54" s="52"/>
      <c r="HP54" s="52"/>
      <c r="HQ54" s="52"/>
      <c r="HR54" s="52"/>
      <c r="HS54" s="52"/>
      <c r="HT54" s="52"/>
      <c r="HU54" s="52"/>
      <c r="HV54" s="52"/>
      <c r="HW54" s="52"/>
      <c r="HX54" s="52"/>
      <c r="HY54" s="52"/>
      <c r="HZ54" s="52"/>
      <c r="IA54" s="52"/>
      <c r="IB54" s="52"/>
      <c r="IC54" s="52"/>
      <c r="ID54" s="52"/>
      <c r="IE54" s="52"/>
      <c r="IF54" s="52"/>
      <c r="IG54" s="52"/>
      <c r="IH54" s="52"/>
      <c r="II54" s="52"/>
      <c r="IJ54" s="52"/>
      <c r="IK54" s="52"/>
      <c r="IL54" s="52"/>
      <c r="IM54" s="52"/>
      <c r="IN54" s="52"/>
      <c r="IO54" s="52"/>
      <c r="IP54" s="52"/>
      <c r="IQ54" s="52"/>
      <c r="IR54" s="52"/>
      <c r="IS54" s="52"/>
      <c r="IT54" s="52"/>
      <c r="IU54" s="52"/>
    </row>
    <row r="55" spans="1:255" ht="11.25" customHeight="1" x14ac:dyDescent="0.25">
      <c r="B55" s="83" t="s">
        <v>32</v>
      </c>
      <c r="C55" s="84"/>
      <c r="D55" s="84"/>
      <c r="E55" s="84"/>
      <c r="F55" s="85"/>
      <c r="G55" s="86">
        <f>SUM(G53:G54)</f>
        <v>63000</v>
      </c>
    </row>
    <row r="56" spans="1:255" ht="11.25" customHeight="1" x14ac:dyDescent="0.25">
      <c r="B56" s="91"/>
      <c r="C56" s="91"/>
      <c r="D56" s="91"/>
      <c r="E56" s="91"/>
      <c r="F56" s="92"/>
      <c r="G56" s="92"/>
    </row>
    <row r="57" spans="1:255" ht="11.25" customHeight="1" x14ac:dyDescent="0.25">
      <c r="B57" s="93" t="s">
        <v>33</v>
      </c>
      <c r="C57" s="94"/>
      <c r="D57" s="94"/>
      <c r="E57" s="94"/>
      <c r="F57" s="94"/>
      <c r="G57" s="95">
        <f>G31+G36+G41+G49+G55</f>
        <v>2373000</v>
      </c>
    </row>
    <row r="58" spans="1:255" s="1" customFormat="1" ht="11.25" customHeight="1" x14ac:dyDescent="0.25">
      <c r="B58" s="96" t="s">
        <v>34</v>
      </c>
      <c r="C58" s="97"/>
      <c r="D58" s="97"/>
      <c r="E58" s="97"/>
      <c r="F58" s="97"/>
      <c r="G58" s="98">
        <f>G57*0.05</f>
        <v>118650</v>
      </c>
    </row>
    <row r="59" spans="1:255" s="1" customFormat="1" ht="11.25" customHeight="1" x14ac:dyDescent="0.25">
      <c r="B59" s="99" t="s">
        <v>35</v>
      </c>
      <c r="C59" s="100"/>
      <c r="D59" s="100"/>
      <c r="E59" s="100"/>
      <c r="F59" s="100"/>
      <c r="G59" s="101">
        <f>G58+G57</f>
        <v>2491650</v>
      </c>
    </row>
    <row r="60" spans="1:255" s="1" customFormat="1" ht="11.25" customHeight="1" x14ac:dyDescent="0.25">
      <c r="B60" s="96" t="s">
        <v>36</v>
      </c>
      <c r="C60" s="97"/>
      <c r="D60" s="97"/>
      <c r="E60" s="97"/>
      <c r="F60" s="97"/>
      <c r="G60" s="98">
        <f>G12</f>
        <v>3400000</v>
      </c>
    </row>
    <row r="61" spans="1:255" s="1" customFormat="1" ht="11.25" customHeight="1" x14ac:dyDescent="0.25">
      <c r="B61" s="102" t="s">
        <v>37</v>
      </c>
      <c r="C61" s="103"/>
      <c r="D61" s="103"/>
      <c r="E61" s="103"/>
      <c r="F61" s="103"/>
      <c r="G61" s="104">
        <f>G60-G59</f>
        <v>908350</v>
      </c>
    </row>
    <row r="62" spans="1:255" s="1" customFormat="1" ht="11.25" customHeight="1" x14ac:dyDescent="0.25">
      <c r="B62" s="11" t="s">
        <v>38</v>
      </c>
      <c r="C62" s="12"/>
      <c r="D62" s="12"/>
      <c r="E62" s="12"/>
      <c r="F62" s="12"/>
      <c r="G62" s="105"/>
    </row>
    <row r="63" spans="1:255" ht="12.75" customHeight="1" thickBot="1" x14ac:dyDescent="0.3">
      <c r="A63" s="10"/>
      <c r="B63" s="13"/>
      <c r="C63" s="12"/>
      <c r="D63" s="12"/>
      <c r="E63" s="12"/>
      <c r="F63" s="12"/>
      <c r="G63" s="38"/>
    </row>
    <row r="64" spans="1:255" ht="12" customHeight="1" x14ac:dyDescent="0.25">
      <c r="A64" s="10"/>
      <c r="B64" s="24" t="s">
        <v>39</v>
      </c>
      <c r="C64" s="25"/>
      <c r="D64" s="25"/>
      <c r="E64" s="25"/>
      <c r="F64" s="26"/>
      <c r="G64" s="38"/>
    </row>
    <row r="65" spans="1:7" ht="12" customHeight="1" x14ac:dyDescent="0.25">
      <c r="A65" s="10"/>
      <c r="B65" s="27" t="s">
        <v>40</v>
      </c>
      <c r="C65" s="9"/>
      <c r="D65" s="9"/>
      <c r="E65" s="9"/>
      <c r="F65" s="28"/>
      <c r="G65" s="38"/>
    </row>
    <row r="66" spans="1:7" ht="12" customHeight="1" x14ac:dyDescent="0.25">
      <c r="A66" s="10"/>
      <c r="B66" s="27" t="s">
        <v>41</v>
      </c>
      <c r="C66" s="9"/>
      <c r="D66" s="9"/>
      <c r="E66" s="9"/>
      <c r="F66" s="28"/>
      <c r="G66" s="38"/>
    </row>
    <row r="67" spans="1:7" ht="12" customHeight="1" x14ac:dyDescent="0.25">
      <c r="A67" s="10"/>
      <c r="B67" s="27" t="s">
        <v>96</v>
      </c>
      <c r="C67" s="9"/>
      <c r="D67" s="9"/>
      <c r="E67" s="9"/>
      <c r="F67" s="28"/>
      <c r="G67" s="38"/>
    </row>
    <row r="68" spans="1:7" ht="12" customHeight="1" x14ac:dyDescent="0.25">
      <c r="A68" s="10"/>
      <c r="B68" s="27" t="s">
        <v>42</v>
      </c>
      <c r="C68" s="9"/>
      <c r="D68" s="9"/>
      <c r="E68" s="9"/>
      <c r="F68" s="28"/>
      <c r="G68" s="38"/>
    </row>
    <row r="69" spans="1:7" ht="12" customHeight="1" x14ac:dyDescent="0.25">
      <c r="A69" s="10"/>
      <c r="B69" s="27" t="s">
        <v>43</v>
      </c>
      <c r="C69" s="9"/>
      <c r="D69" s="9"/>
      <c r="E69" s="9"/>
      <c r="F69" s="28"/>
      <c r="G69" s="38"/>
    </row>
    <row r="70" spans="1:7" ht="12.75" customHeight="1" thickBot="1" x14ac:dyDescent="0.3">
      <c r="A70" s="10"/>
      <c r="B70" s="29" t="s">
        <v>44</v>
      </c>
      <c r="C70" s="30"/>
      <c r="D70" s="30"/>
      <c r="E70" s="30"/>
      <c r="F70" s="31"/>
      <c r="G70" s="38"/>
    </row>
    <row r="71" spans="1:7" ht="12.75" customHeight="1" x14ac:dyDescent="0.25">
      <c r="A71" s="10"/>
      <c r="B71" s="22"/>
      <c r="C71" s="9"/>
      <c r="D71" s="9"/>
      <c r="E71" s="9"/>
      <c r="F71" s="9"/>
      <c r="G71" s="38"/>
    </row>
    <row r="72" spans="1:7" ht="15" customHeight="1" thickBot="1" x14ac:dyDescent="0.3">
      <c r="A72" s="10"/>
      <c r="B72" s="117" t="s">
        <v>45</v>
      </c>
      <c r="C72" s="118"/>
      <c r="D72" s="21"/>
      <c r="E72" s="5"/>
      <c r="F72" s="5"/>
      <c r="G72" s="38"/>
    </row>
    <row r="73" spans="1:7" ht="12" customHeight="1" x14ac:dyDescent="0.25">
      <c r="A73" s="10"/>
      <c r="B73" s="15" t="s">
        <v>31</v>
      </c>
      <c r="C73" s="43" t="s">
        <v>46</v>
      </c>
      <c r="D73" s="44" t="s">
        <v>47</v>
      </c>
      <c r="E73" s="5"/>
      <c r="F73" s="5"/>
      <c r="G73" s="38"/>
    </row>
    <row r="74" spans="1:7" ht="12" customHeight="1" x14ac:dyDescent="0.25">
      <c r="A74" s="10"/>
      <c r="B74" s="16" t="s">
        <v>48</v>
      </c>
      <c r="C74" s="6">
        <f>G31</f>
        <v>1470000</v>
      </c>
      <c r="D74" s="17">
        <f>(C74/C80)</f>
        <v>0.58997050147492625</v>
      </c>
      <c r="E74" s="5"/>
      <c r="F74" s="5"/>
      <c r="G74" s="38"/>
    </row>
    <row r="75" spans="1:7" ht="12" customHeight="1" x14ac:dyDescent="0.25">
      <c r="A75" s="10"/>
      <c r="B75" s="16" t="s">
        <v>49</v>
      </c>
      <c r="C75" s="6">
        <f>G36</f>
        <v>0</v>
      </c>
      <c r="D75" s="17">
        <v>0</v>
      </c>
      <c r="E75" s="5"/>
      <c r="F75" s="5"/>
      <c r="G75" s="38"/>
    </row>
    <row r="76" spans="1:7" ht="12" customHeight="1" x14ac:dyDescent="0.25">
      <c r="A76" s="10"/>
      <c r="B76" s="16" t="s">
        <v>50</v>
      </c>
      <c r="C76" s="6">
        <f>G41</f>
        <v>0</v>
      </c>
      <c r="D76" s="17">
        <f>(C76/C80)</f>
        <v>0</v>
      </c>
      <c r="E76" s="5"/>
      <c r="F76" s="5"/>
      <c r="G76" s="38"/>
    </row>
    <row r="77" spans="1:7" ht="12" customHeight="1" x14ac:dyDescent="0.25">
      <c r="A77" s="10"/>
      <c r="B77" s="16" t="s">
        <v>26</v>
      </c>
      <c r="C77" s="6">
        <f>G49</f>
        <v>840000</v>
      </c>
      <c r="D77" s="17">
        <f>(C77/C80)</f>
        <v>0.33712600084281502</v>
      </c>
      <c r="E77" s="5"/>
      <c r="F77" s="5"/>
      <c r="G77" s="38"/>
    </row>
    <row r="78" spans="1:7" ht="12" customHeight="1" x14ac:dyDescent="0.25">
      <c r="A78" s="10"/>
      <c r="B78" s="16" t="s">
        <v>51</v>
      </c>
      <c r="C78" s="7">
        <f>G55</f>
        <v>63000</v>
      </c>
      <c r="D78" s="17">
        <f>(C78/C80)</f>
        <v>2.5284450063211124E-2</v>
      </c>
      <c r="E78" s="8"/>
      <c r="F78" s="8"/>
      <c r="G78" s="38"/>
    </row>
    <row r="79" spans="1:7" ht="12" customHeight="1" x14ac:dyDescent="0.25">
      <c r="A79" s="10"/>
      <c r="B79" s="16" t="s">
        <v>52</v>
      </c>
      <c r="C79" s="7">
        <f>G58</f>
        <v>118650</v>
      </c>
      <c r="D79" s="17">
        <f>(C79/C80)</f>
        <v>4.7619047619047616E-2</v>
      </c>
      <c r="E79" s="8"/>
      <c r="F79" s="8"/>
      <c r="G79" s="38"/>
    </row>
    <row r="80" spans="1:7" ht="12.75" customHeight="1" thickBot="1" x14ac:dyDescent="0.3">
      <c r="A80" s="10"/>
      <c r="B80" s="18" t="s">
        <v>53</v>
      </c>
      <c r="C80" s="19">
        <f>SUM(C74:C79)</f>
        <v>2491650</v>
      </c>
      <c r="D80" s="20">
        <f>SUM(D74:D79)</f>
        <v>1</v>
      </c>
      <c r="E80" s="8"/>
      <c r="F80" s="8"/>
      <c r="G80" s="38"/>
    </row>
    <row r="81" spans="1:7" ht="12" customHeight="1" x14ac:dyDescent="0.25">
      <c r="A81" s="10"/>
      <c r="B81" s="13"/>
      <c r="C81" s="12"/>
      <c r="D81" s="12"/>
      <c r="E81" s="12"/>
      <c r="F81" s="12"/>
      <c r="G81" s="38"/>
    </row>
    <row r="82" spans="1:7" ht="12.75" customHeight="1" thickBot="1" x14ac:dyDescent="0.3">
      <c r="A82" s="10"/>
      <c r="B82" s="14"/>
      <c r="C82" s="12"/>
      <c r="D82" s="12"/>
      <c r="E82" s="12"/>
      <c r="F82" s="12"/>
      <c r="G82" s="38"/>
    </row>
    <row r="83" spans="1:7" ht="12" customHeight="1" thickBot="1" x14ac:dyDescent="0.3">
      <c r="A83" s="10"/>
      <c r="B83" s="114" t="s">
        <v>58</v>
      </c>
      <c r="C83" s="115"/>
      <c r="D83" s="115"/>
      <c r="E83" s="116"/>
      <c r="F83" s="8"/>
      <c r="G83" s="38"/>
    </row>
    <row r="84" spans="1:7" ht="12" customHeight="1" x14ac:dyDescent="0.25">
      <c r="A84" s="10"/>
      <c r="B84" s="33" t="s">
        <v>56</v>
      </c>
      <c r="C84" s="42">
        <v>1500</v>
      </c>
      <c r="D84" s="42">
        <f>G9</f>
        <v>1700</v>
      </c>
      <c r="E84" s="42">
        <v>1900</v>
      </c>
      <c r="F84" s="32"/>
      <c r="G84" s="39"/>
    </row>
    <row r="85" spans="1:7" ht="12.75" customHeight="1" thickBot="1" x14ac:dyDescent="0.3">
      <c r="A85" s="10"/>
      <c r="B85" s="18" t="s">
        <v>57</v>
      </c>
      <c r="C85" s="19">
        <f>(G59/C84)</f>
        <v>1661.1</v>
      </c>
      <c r="D85" s="19">
        <f>(G59/D84)</f>
        <v>1465.6764705882354</v>
      </c>
      <c r="E85" s="34">
        <f>(G59/E84)</f>
        <v>1311.3947368421052</v>
      </c>
      <c r="F85" s="32"/>
      <c r="G85" s="39"/>
    </row>
    <row r="86" spans="1:7" ht="15.6" customHeight="1" x14ac:dyDescent="0.25">
      <c r="A86" s="10"/>
      <c r="B86" s="23" t="s">
        <v>54</v>
      </c>
      <c r="C86" s="9"/>
      <c r="D86" s="9"/>
      <c r="E86" s="9"/>
      <c r="F86" s="9"/>
      <c r="G86" s="40"/>
    </row>
  </sheetData>
  <mergeCells count="10">
    <mergeCell ref="E9:F9"/>
    <mergeCell ref="E14:F14"/>
    <mergeCell ref="E15:F15"/>
    <mergeCell ref="B17:G17"/>
    <mergeCell ref="B83:E83"/>
    <mergeCell ref="B72:C72"/>
    <mergeCell ref="E13:F13"/>
    <mergeCell ref="E11:F11"/>
    <mergeCell ref="E10:F10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2023-02-15T13:50:52Z</dcterms:modified>
</cp:coreProperties>
</file>