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Carbón" sheetId="1" r:id="rId1"/>
  </sheets>
  <calcPr calcId="162913"/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<sst xmlns="http://schemas.openxmlformats.org/spreadsheetml/2006/main" count="121" uniqueCount="89">
  <si>
    <t>RUBRO O CULTIVO</t>
  </si>
  <si>
    <t>CARBÓN</t>
  </si>
  <si>
    <t>RENDIMIENTO (KG.CARB./)</t>
  </si>
  <si>
    <t>FORESTAL</t>
  </si>
  <si>
    <t>PINO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</si>
  <si>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</si>
  <si>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</si>
  <si>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</si>
  <si>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</si>
  <si>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</si>
  <si>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</si>
  <si>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</si>
  <si>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</si>
  <si>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</si>
  <si>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</si>
  <si>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</si>
  <si>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</si>
  <si>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</si>
  <si>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</si>
  <si>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</si>
  <si>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</si>
  <si>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COSTOS DIRECTOS DE PRODUCCIÓN POR 2500 KILOS DE CARBÓN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</si>
  <si>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</si>
  <si>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</si>
  <si>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</si>
  <si>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</si>
  <si>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</si>
  <si>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</si>
  <si>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</si>
  <si>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CORTE DE MADERA</t>
  </si>
  <si>
    <t>JH</t>
  </si>
  <si>
    <t>ENERO-FEBRERO</t>
  </si>
  <si>
    <t>LLENADO DE HORNO</t>
  </si>
  <si>
    <t>ABRIL</t>
  </si>
  <si>
    <t>LLENADO DE SACO</t>
  </si>
  <si>
    <t>Subtotal Jornadas Hombre</t>
  </si>
  <si>
    <t>JORNADAS ANIMAL</t>
  </si>
  <si>
    <t>N/A</t>
  </si>
  <si>
    <t>Subtotal Jornadas Animal</t>
  </si>
  <si>
    <t>MAQUINARIA</t>
  </si>
  <si>
    <t>MOTOSIERRA</t>
  </si>
  <si>
    <t>Subtotal Costo Maquinaria</t>
  </si>
  <si>
    <t>INSUMOS</t>
  </si>
  <si>
    <t>Insumos</t>
  </si>
  <si>
    <t>Unidad (Kg/l/u)</t>
  </si>
  <si>
    <t>Cantidad (Kg/l/u)</t>
  </si>
  <si>
    <t>COMBUSTIBLE/BENCINA</t>
  </si>
  <si>
    <t>LT</t>
  </si>
  <si>
    <t>Subtotal Insumos</t>
  </si>
  <si>
    <t>OTROS</t>
  </si>
  <si>
    <t>Item</t>
  </si>
  <si>
    <t>TRANSPORTE</t>
  </si>
  <si>
    <t xml:space="preserve">UN </t>
  </si>
  <si>
    <t>1</t>
  </si>
  <si>
    <t>SACOS</t>
  </si>
  <si>
    <t>UN</t>
  </si>
  <si>
    <t>100</t>
  </si>
  <si>
    <t>HERRAMIENTAS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</si>
  <si>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</si>
  <si>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</si>
  <si>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</si>
  <si>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</si>
  <si>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</si>
  <si>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</si>
  <si>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</si>
  <si>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</si>
  <si>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</si>
  <si>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</si>
  <si>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</si>
  <si>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</si>
  <si>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</si>
  <si>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</si>
  <si>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</si>
  <si>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$/2500 KILOS</t>
  </si>
  <si>
    <t>%</t>
  </si>
  <si>
    <t>Mano de obra</t>
  </si>
  <si>
    <t>Jornada Animal</t>
  </si>
  <si>
    <t>Maquinaria</t>
  </si>
  <si>
    <t>Otros</t>
  </si>
  <si>
    <t>Imprevistos</t>
  </si>
  <si>
    <t>COSTO TOTAL/2500 KLOS</t>
  </si>
  <si>
    <t>ESCENARIOS COSTO UNITARIO  ($/kg)</t>
  </si>
  <si>
    <t>Rendimiento (kg.carbóns)</t>
  </si>
  <si>
    <t>Costo unitario ($/kg) (*)</t>
  </si>
  <si>
    <t>(*): Este valor representa el valor mìnimo de venta del producto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</si>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</sst>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Normal="100" workbookViewId="0">
      <selection activeCell="D14" sqref="D14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2</v>
      </c>
      <c r="F8" s="102"/>
      <c r="G8" s="33">
        <v>2500</v>
      </c>
    </row>
    <row r="9" spans="1:7" ht="15" x14ac:dyDescent="0.25">
      <c r="A9" s="2"/>
      <c r="B9" s="6" t="s">
        <v>3</v>
      </c>
      <c r="C9" s="7" t="s">
        <v>4</v>
      </c>
      <c r="D9" s="12"/>
      <c r="E9" s="99" t="s">
        <v>5</v>
      </c>
      <c r="F9" s="100"/>
      <c r="G9" s="8" t="s">
        <v>6</v>
      </c>
    </row>
    <row r="10" spans="1:7" ht="15" x14ac:dyDescent="0.25">
      <c r="A10" s="2"/>
      <c r="B10" s="6" t="s">
        <v>7</v>
      </c>
      <c r="C10" s="8" t="s">
        <v>8</v>
      </c>
      <c r="D10" s="12"/>
      <c r="E10" s="99" t="s">
        <v>9</v>
      </c>
      <c r="F10" s="100"/>
      <c r="G10" s="34">
        <v>500</v>
      </c>
    </row>
    <row r="11" spans="1:7" ht="11.25" customHeight="1" x14ac:dyDescent="0.25">
      <c r="A11" s="2"/>
      <c r="B11" s="6" t="s">
        <v>10</v>
      </c>
      <c r="C11" s="9" t="s">
        <v>85</v>
      </c>
      <c r="D11" s="12"/>
      <c r="E11" s="35" t="s">
        <v>11</v>
      </c>
      <c r="F11" s="36"/>
      <c r="G11" s="5">
        <f>(G8*G10)</f>
        <v>1250000</v>
      </c>
    </row>
    <row r="12" spans="1:7" ht="18" customHeight="1" x14ac:dyDescent="0.25">
      <c r="A12" s="2"/>
      <c r="B12" s="6" t="s">
        <v>12</v>
      </c>
      <c r="C12" s="9" t="s">
        <v>86</v>
      </c>
      <c r="D12" s="12"/>
      <c r="E12" s="99" t="s">
        <v>13</v>
      </c>
      <c r="F12" s="100"/>
      <c r="G12" s="9" t="s">
        <v>14</v>
      </c>
    </row>
    <row r="13" spans="1:7" ht="25.5" customHeight="1" x14ac:dyDescent="0.25">
      <c r="A13" s="2"/>
      <c r="B13" s="6" t="s">
        <v>15</v>
      </c>
      <c r="C13" s="9" t="s">
        <v>87</v>
      </c>
      <c r="D13" s="12"/>
      <c r="E13" s="99" t="s">
        <v>16</v>
      </c>
      <c r="F13" s="100"/>
      <c r="G13" s="8" t="s">
        <v>17</v>
      </c>
    </row>
    <row r="14" spans="1:7" ht="14.25" customHeight="1" x14ac:dyDescent="0.25">
      <c r="A14" s="2"/>
      <c r="B14" s="6" t="s">
        <v>18</v>
      </c>
      <c r="C14" s="8" t="s">
        <v>88</v>
      </c>
      <c r="D14" s="12"/>
      <c r="E14" s="103" t="s">
        <v>19</v>
      </c>
      <c r="F14" s="104"/>
      <c r="G14" s="9" t="s">
        <v>20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21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22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23</v>
      </c>
      <c r="C19" s="38" t="s">
        <v>24</v>
      </c>
      <c r="D19" s="38" t="s">
        <v>25</v>
      </c>
      <c r="E19" s="38" t="s">
        <v>26</v>
      </c>
      <c r="F19" s="38" t="s">
        <v>27</v>
      </c>
      <c r="G19" s="38" t="s">
        <v>28</v>
      </c>
    </row>
    <row r="20" spans="1:7" ht="14.1" customHeight="1" x14ac:dyDescent="0.25">
      <c r="A20" s="2"/>
      <c r="B20" s="3" t="s">
        <v>29</v>
      </c>
      <c r="C20" s="4" t="s">
        <v>30</v>
      </c>
      <c r="D20" s="10">
        <v>3</v>
      </c>
      <c r="E20" s="4" t="s">
        <v>31</v>
      </c>
      <c r="F20" s="5">
        <v>35000</v>
      </c>
      <c r="G20" s="5">
        <f>(D20*F20)</f>
        <v>105000</v>
      </c>
    </row>
    <row r="21" spans="1:7" ht="14.1" customHeight="1" x14ac:dyDescent="0.25">
      <c r="A21" s="2"/>
      <c r="B21" s="3" t="s">
        <v>32</v>
      </c>
      <c r="C21" s="4" t="s">
        <v>30</v>
      </c>
      <c r="D21" s="10">
        <v>2</v>
      </c>
      <c r="E21" s="4" t="s">
        <v>33</v>
      </c>
      <c r="F21" s="5">
        <v>35000</v>
      </c>
      <c r="G21" s="5">
        <f>(D21*F21)</f>
        <v>70000</v>
      </c>
    </row>
    <row r="22" spans="1:7" ht="14.1" customHeight="1" x14ac:dyDescent="0.25">
      <c r="A22" s="2"/>
      <c r="B22" s="3" t="s">
        <v>34</v>
      </c>
      <c r="C22" s="4" t="s">
        <v>30</v>
      </c>
      <c r="D22" s="10">
        <v>2</v>
      </c>
      <c r="E22" s="4" t="s">
        <v>17</v>
      </c>
      <c r="F22" s="5">
        <v>35000</v>
      </c>
      <c r="G22" s="5">
        <f t="shared" ref="G22" si="0">(D22*F22)</f>
        <v>70000</v>
      </c>
    </row>
    <row r="23" spans="1:7" ht="12.75" customHeight="1" x14ac:dyDescent="0.25">
      <c r="A23" s="2"/>
      <c r="B23" s="39" t="s">
        <v>35</v>
      </c>
      <c r="C23" s="40"/>
      <c r="D23" s="40"/>
      <c r="E23" s="40"/>
      <c r="F23" s="41"/>
      <c r="G23" s="42">
        <f>SUM(G20:G22)</f>
        <v>245000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36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23</v>
      </c>
      <c r="C26" s="38" t="s">
        <v>24</v>
      </c>
      <c r="D26" s="38" t="s">
        <v>25</v>
      </c>
      <c r="E26" s="43" t="s">
        <v>26</v>
      </c>
      <c r="F26" s="38" t="s">
        <v>27</v>
      </c>
      <c r="G26" s="43" t="s">
        <v>28</v>
      </c>
    </row>
    <row r="27" spans="1:7" ht="12" customHeight="1" x14ac:dyDescent="0.25">
      <c r="A27" s="2"/>
      <c r="B27" s="44" t="s">
        <v>37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38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39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23</v>
      </c>
      <c r="C31" s="43" t="s">
        <v>24</v>
      </c>
      <c r="D31" s="38" t="s">
        <v>25</v>
      </c>
      <c r="E31" s="43" t="s">
        <v>26</v>
      </c>
      <c r="F31" s="38" t="s">
        <v>27</v>
      </c>
      <c r="G31" s="43" t="s">
        <v>28</v>
      </c>
    </row>
    <row r="32" spans="1:7" ht="12.75" customHeight="1" x14ac:dyDescent="0.25">
      <c r="A32" s="2"/>
      <c r="B32" s="3" t="s">
        <v>40</v>
      </c>
      <c r="C32" s="4" t="s">
        <v>30</v>
      </c>
      <c r="D32" s="10">
        <v>3</v>
      </c>
      <c r="E32" s="4" t="s">
        <v>31</v>
      </c>
      <c r="F32" s="5">
        <v>35000</v>
      </c>
      <c r="G32" s="5">
        <f>F32*D32</f>
        <v>105000</v>
      </c>
    </row>
    <row r="33" spans="1:247" ht="12.75" customHeight="1" x14ac:dyDescent="0.25">
      <c r="A33" s="2"/>
      <c r="B33" s="39" t="s">
        <v>41</v>
      </c>
      <c r="C33" s="40"/>
      <c r="D33" s="40"/>
      <c r="E33" s="40"/>
      <c r="F33" s="41"/>
      <c r="G33" s="42">
        <f>SUM(G32:G32)</f>
        <v>105000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42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43</v>
      </c>
      <c r="C36" s="38" t="s">
        <v>44</v>
      </c>
      <c r="D36" s="38" t="s">
        <v>45</v>
      </c>
      <c r="E36" s="38" t="s">
        <v>26</v>
      </c>
      <c r="F36" s="38" t="s">
        <v>27</v>
      </c>
      <c r="G36" s="38" t="s">
        <v>28</v>
      </c>
    </row>
    <row r="37" spans="1:247" ht="12.75" customHeight="1" x14ac:dyDescent="0.25">
      <c r="A37" s="2"/>
      <c r="B37" s="35" t="s">
        <v>46</v>
      </c>
      <c r="C37" s="47" t="s">
        <v>47</v>
      </c>
      <c r="D37" s="48">
        <v>15</v>
      </c>
      <c r="E37" s="47" t="s">
        <v>31</v>
      </c>
      <c r="F37" s="33">
        <v>1350</v>
      </c>
      <c r="G37" s="33">
        <f>(D37*F37)</f>
        <v>20250</v>
      </c>
    </row>
    <row r="38" spans="1:247" ht="13.5" customHeight="1" x14ac:dyDescent="0.25">
      <c r="A38" s="2"/>
      <c r="B38" s="39" t="s">
        <v>48</v>
      </c>
      <c r="C38" s="40"/>
      <c r="D38" s="40"/>
      <c r="E38" s="40"/>
      <c r="F38" s="41"/>
      <c r="G38" s="42">
        <f>SUM(G37:G37)</f>
        <v>20250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49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50</v>
      </c>
      <c r="C41" s="38" t="s">
        <v>44</v>
      </c>
      <c r="D41" s="38" t="s">
        <v>45</v>
      </c>
      <c r="E41" s="43" t="s">
        <v>26</v>
      </c>
      <c r="F41" s="38" t="s">
        <v>27</v>
      </c>
      <c r="G41" s="43" t="s">
        <v>28</v>
      </c>
    </row>
    <row r="42" spans="1:247" ht="15.75" customHeight="1" x14ac:dyDescent="0.25">
      <c r="A42" s="2"/>
      <c r="B42" s="92" t="s">
        <v>51</v>
      </c>
      <c r="C42" s="93" t="s">
        <v>52</v>
      </c>
      <c r="D42" s="93" t="s">
        <v>53</v>
      </c>
      <c r="E42" s="91" t="s">
        <v>17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54</v>
      </c>
      <c r="C43" s="93" t="s">
        <v>55</v>
      </c>
      <c r="D43" s="93" t="s">
        <v>56</v>
      </c>
      <c r="E43" s="91" t="s">
        <v>17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57</v>
      </c>
      <c r="C44" s="47" t="s">
        <v>55</v>
      </c>
      <c r="D44" s="49">
        <v>5</v>
      </c>
      <c r="E44" s="4" t="s">
        <v>31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58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59</v>
      </c>
      <c r="C47" s="57"/>
      <c r="D47" s="57"/>
      <c r="E47" s="57"/>
      <c r="F47" s="57"/>
      <c r="G47" s="58">
        <f>G23+G33+G38+G45</f>
        <v>568750</v>
      </c>
    </row>
    <row r="48" spans="1:247" ht="12" customHeight="1" x14ac:dyDescent="0.25">
      <c r="A48" s="2"/>
      <c r="B48" s="59" t="s">
        <v>60</v>
      </c>
      <c r="C48" s="29"/>
      <c r="D48" s="29"/>
      <c r="E48" s="29"/>
      <c r="F48" s="29"/>
      <c r="G48" s="60">
        <f>G47*0.05</f>
        <v>28437.5</v>
      </c>
    </row>
    <row r="49" spans="1:8" ht="12" customHeight="1" x14ac:dyDescent="0.25">
      <c r="A49" s="2"/>
      <c r="B49" s="61" t="s">
        <v>61</v>
      </c>
      <c r="C49" s="28"/>
      <c r="D49" s="28"/>
      <c r="E49" s="28"/>
      <c r="F49" s="28"/>
      <c r="G49" s="62">
        <f>G48+G47</f>
        <v>597187.5</v>
      </c>
      <c r="H49" s="96"/>
    </row>
    <row r="50" spans="1:8" ht="12" customHeight="1" x14ac:dyDescent="0.25">
      <c r="A50" s="2"/>
      <c r="B50" s="59" t="s">
        <v>62</v>
      </c>
      <c r="C50" s="29"/>
      <c r="D50" s="29"/>
      <c r="E50" s="29"/>
      <c r="F50" s="29"/>
      <c r="G50" s="60">
        <f>G11</f>
        <v>1250000</v>
      </c>
    </row>
    <row r="51" spans="1:8" ht="12" customHeight="1" x14ac:dyDescent="0.25">
      <c r="A51" s="2"/>
      <c r="B51" s="63" t="s">
        <v>63</v>
      </c>
      <c r="C51" s="64"/>
      <c r="D51" s="64"/>
      <c r="E51" s="64"/>
      <c r="F51" s="64"/>
      <c r="G51" s="90">
        <f>G50-G49</f>
        <v>652812.5</v>
      </c>
    </row>
    <row r="52" spans="1:8" ht="12" customHeight="1" x14ac:dyDescent="0.25">
      <c r="A52" s="2"/>
      <c r="B52" s="18" t="s">
        <v>64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65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66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67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68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69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70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71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72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50</v>
      </c>
      <c r="C63" s="78" t="s">
        <v>73</v>
      </c>
      <c r="D63" s="79" t="s">
        <v>74</v>
      </c>
      <c r="E63" s="20"/>
      <c r="F63" s="20"/>
      <c r="G63" s="65"/>
    </row>
    <row r="64" spans="1:8" ht="12" customHeight="1" x14ac:dyDescent="0.25">
      <c r="A64" s="2"/>
      <c r="B64" s="80" t="s">
        <v>75</v>
      </c>
      <c r="C64" s="81">
        <f>G23</f>
        <v>245000</v>
      </c>
      <c r="D64" s="82">
        <f>(C64/C70)</f>
        <v>0.41025641025641024</v>
      </c>
      <c r="E64" s="20"/>
      <c r="F64" s="20"/>
      <c r="G64" s="65"/>
    </row>
    <row r="65" spans="1:7" ht="12" customHeight="1" x14ac:dyDescent="0.25">
      <c r="A65" s="2"/>
      <c r="B65" s="80" t="s">
        <v>76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77</v>
      </c>
      <c r="C66" s="81">
        <f>G33</f>
        <v>105000</v>
      </c>
      <c r="D66" s="82">
        <f>(C66/C70)</f>
        <v>0.17582417582417584</v>
      </c>
      <c r="E66" s="20"/>
      <c r="F66" s="20"/>
      <c r="G66" s="65"/>
    </row>
    <row r="67" spans="1:7" ht="12" customHeight="1" x14ac:dyDescent="0.25">
      <c r="A67" s="2"/>
      <c r="B67" s="80" t="s">
        <v>43</v>
      </c>
      <c r="C67" s="81">
        <f>G38</f>
        <v>20250</v>
      </c>
      <c r="D67" s="82">
        <f>(C67/C70)</f>
        <v>3.3908948194662482E-2</v>
      </c>
      <c r="E67" s="20"/>
      <c r="F67" s="20"/>
      <c r="G67" s="65"/>
    </row>
    <row r="68" spans="1:7" ht="12" customHeight="1" x14ac:dyDescent="0.25">
      <c r="A68" s="2"/>
      <c r="B68" s="80" t="s">
        <v>78</v>
      </c>
      <c r="C68" s="84">
        <f>G45</f>
        <v>198500</v>
      </c>
      <c r="D68" s="82">
        <f>(C68/C70)</f>
        <v>0.33239141810570383</v>
      </c>
      <c r="E68" s="21"/>
      <c r="F68" s="21"/>
      <c r="G68" s="65"/>
    </row>
    <row r="69" spans="1:7" ht="12" customHeight="1" x14ac:dyDescent="0.25">
      <c r="A69" s="2"/>
      <c r="B69" s="80" t="s">
        <v>79</v>
      </c>
      <c r="C69" s="84">
        <f>G48</f>
        <v>28437.5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80</v>
      </c>
      <c r="C70" s="85">
        <f>SUM(C64:C69)</f>
        <v>597187.5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81</v>
      </c>
      <c r="D72" s="87"/>
      <c r="E72" s="87"/>
      <c r="F72" s="21"/>
      <c r="G72" s="65"/>
    </row>
    <row r="73" spans="1:7" ht="12" customHeight="1" x14ac:dyDescent="0.25">
      <c r="A73" s="2"/>
      <c r="B73" s="77" t="s">
        <v>82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83</v>
      </c>
      <c r="C74" s="85">
        <f>(G49/C73)</f>
        <v>298.59375</v>
      </c>
      <c r="D74" s="85">
        <f>(G49/D73)</f>
        <v>238.875</v>
      </c>
      <c r="E74" s="85">
        <f>(G49/E73)</f>
        <v>199.0625</v>
      </c>
      <c r="F74" s="22"/>
      <c r="G74" s="67"/>
    </row>
    <row r="75" spans="1:7" ht="15.6" customHeight="1" x14ac:dyDescent="0.25">
      <c r="A75" s="2"/>
      <c r="B75" s="18" t="s">
        <v>84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1.7716535433070868" header="0" footer="0"/>
  <pageSetup paperSize="5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2023-02-10T19:06:16Z</cp:lastPrinted>
  <dcterms:created xsi:type="dcterms:W3CDTF">2020-11-27T12:49:26Z</dcterms:created>
  <dcterms:modified xsi:type="dcterms:W3CDTF">2023-03-20T19:45:20Z</dcterms:modified>
  <cp:category/>
  <cp:contentStatus/>
</cp:coreProperties>
</file>