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RE 2023\"/>
    </mc:Choice>
  </mc:AlternateContent>
  <bookViews>
    <workbookView xWindow="0" yWindow="0" windowWidth="28800" windowHeight="12435"/>
  </bookViews>
  <sheets>
    <sheet name="CEBOLLA  GUARDA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3" i="8" l="1"/>
  <c r="G132" i="8"/>
  <c r="G131" i="8"/>
  <c r="G130" i="8"/>
  <c r="G128" i="8"/>
  <c r="G127" i="8"/>
  <c r="G126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2" i="8"/>
  <c r="G101" i="8"/>
  <c r="G100" i="8"/>
  <c r="G99" i="8"/>
  <c r="G98" i="8"/>
  <c r="G97" i="8"/>
  <c r="G77" i="8"/>
  <c r="G76" i="8"/>
  <c r="G75" i="8"/>
  <c r="G54" i="8"/>
  <c r="D171" i="8" l="1"/>
  <c r="G80" i="8" l="1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79" i="8"/>
  <c r="G62" i="8"/>
  <c r="F32" i="8"/>
  <c r="G141" i="8"/>
  <c r="G140" i="8"/>
  <c r="G139" i="8"/>
  <c r="G138" i="8"/>
  <c r="G137" i="8"/>
  <c r="G142" i="8" s="1"/>
  <c r="G125" i="8"/>
  <c r="G124" i="8"/>
  <c r="G123" i="8"/>
  <c r="G103" i="8"/>
  <c r="G73" i="8"/>
  <c r="G67" i="8"/>
  <c r="G66" i="8"/>
  <c r="G65" i="8"/>
  <c r="G64" i="8"/>
  <c r="G63" i="8"/>
  <c r="G61" i="8"/>
  <c r="G60" i="8"/>
  <c r="G59" i="8"/>
  <c r="G58" i="8"/>
  <c r="G57" i="8"/>
  <c r="G56" i="8"/>
  <c r="G55" i="8"/>
  <c r="G49" i="8"/>
  <c r="G50" i="8" s="1"/>
  <c r="C162" i="8" s="1"/>
  <c r="G44" i="8"/>
  <c r="G43" i="8"/>
  <c r="G42" i="8"/>
  <c r="G41" i="8"/>
  <c r="G40" i="8"/>
  <c r="G39" i="8"/>
  <c r="G38" i="8"/>
  <c r="G37" i="8"/>
  <c r="G36" i="8"/>
  <c r="G35" i="8"/>
  <c r="G34" i="8"/>
  <c r="G33" i="8"/>
  <c r="G31" i="8"/>
  <c r="G30" i="8"/>
  <c r="G29" i="8"/>
  <c r="G28" i="8"/>
  <c r="G27" i="8"/>
  <c r="G26" i="8"/>
  <c r="G25" i="8"/>
  <c r="G24" i="8"/>
  <c r="G23" i="8"/>
  <c r="G22" i="8"/>
  <c r="G21" i="8"/>
  <c r="G12" i="8"/>
  <c r="G147" i="8" s="1"/>
  <c r="G68" i="8" l="1"/>
  <c r="C163" i="8" s="1"/>
  <c r="C164" i="8"/>
  <c r="G45" i="8"/>
  <c r="C161" i="8" s="1"/>
  <c r="C165" i="8"/>
  <c r="G144" i="8" l="1"/>
  <c r="G145" i="8" s="1"/>
  <c r="C166" i="8" s="1"/>
  <c r="C167" i="8" s="1"/>
  <c r="G146" i="8" l="1"/>
  <c r="E172" i="8" s="1"/>
  <c r="D163" i="8"/>
  <c r="D164" i="8"/>
  <c r="D161" i="8"/>
  <c r="D166" i="8"/>
  <c r="D165" i="8"/>
  <c r="G148" i="8" l="1"/>
  <c r="C172" i="8"/>
  <c r="D172" i="8"/>
  <c r="D167" i="8"/>
</calcChain>
</file>

<file path=xl/sharedStrings.xml><?xml version="1.0" encoding="utf-8"?>
<sst xmlns="http://schemas.openxmlformats.org/spreadsheetml/2006/main" count="394" uniqueCount="170">
  <si>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</si>
  <si>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</si>
  <si>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</si>
  <si>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</si>
  <si>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</si>
  <si>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</si>
  <si>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</si>
  <si>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</si>
  <si>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</si>
  <si>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</si>
  <si>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</si>
  <si>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</si>
  <si>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</si>
  <si>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</si>
  <si>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</si>
  <si>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</si>
  <si>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</si>
  <si>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</si>
  <si>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</si>
  <si>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</si>
  <si>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</si>
  <si>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</si>
  <si>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</si>
  <si>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</si>
  <si>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</si>
  <si>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</si>
  <si>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</si>
  <si>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</si>
  <si>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</si>
  <si>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</si>
  <si>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</si>
  <si>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</si>
  <si>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</si>
  <si>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</si>
  <si>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</si>
  <si>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</si>
  <si>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</si>
  <si>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</si>
  <si>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</si>
  <si>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</si>
  <si>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</si>
  <si>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</si>
  <si>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</si>
  <si>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</si>
  <si>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</si>
  <si>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</si>
  <si>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</si>
  <si>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</si>
  <si>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</si>
  <si>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</si>
  <si>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</si>
  <si>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</si>
  <si>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</si>
  <si>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</si>
  <si>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</si>
  <si>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</si>
  <si>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</si>
  <si>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</si>
  <si>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Acequiadura</t>
  </si>
  <si>
    <t xml:space="preserve"> </t>
  </si>
  <si>
    <t>Urea</t>
  </si>
  <si>
    <t>Aradura</t>
  </si>
  <si>
    <t>Melgadura</t>
  </si>
  <si>
    <t>kg</t>
  </si>
  <si>
    <t>Superfosfato triple</t>
  </si>
  <si>
    <t>Rengo</t>
  </si>
  <si>
    <t>Quinta de Tilcoco</t>
  </si>
  <si>
    <t>JA/JH</t>
  </si>
  <si>
    <t>Polyben 50 wp</t>
  </si>
  <si>
    <t>Noviembre</t>
  </si>
  <si>
    <t>Mayo</t>
  </si>
  <si>
    <t>Febrero</t>
  </si>
  <si>
    <t>Agosto</t>
  </si>
  <si>
    <t>Septiembre</t>
  </si>
  <si>
    <t>Octubre</t>
  </si>
  <si>
    <t xml:space="preserve">Febrero </t>
  </si>
  <si>
    <t>Prodigio 600 sc</t>
  </si>
  <si>
    <t xml:space="preserve">Junio </t>
  </si>
  <si>
    <t>Junio</t>
  </si>
  <si>
    <t xml:space="preserve">Agosto </t>
  </si>
  <si>
    <t>Diciembre</t>
  </si>
  <si>
    <t>Julio</t>
  </si>
  <si>
    <t>lt</t>
  </si>
  <si>
    <t>Gladiador 450 wp</t>
  </si>
  <si>
    <t>Flete</t>
  </si>
  <si>
    <t>ADHERENTE</t>
  </si>
  <si>
    <t>Break</t>
  </si>
  <si>
    <t>Fosfimax</t>
  </si>
  <si>
    <t>Kendal</t>
  </si>
  <si>
    <t>Enero</t>
  </si>
  <si>
    <t xml:space="preserve">Septiembre </t>
  </si>
  <si>
    <t>CEBOLLA DE GUARDA</t>
  </si>
  <si>
    <t>RENDIMIENTO (kg/ha)</t>
  </si>
  <si>
    <t>COBRA</t>
  </si>
  <si>
    <t>Lib. B. O´Higgins</t>
  </si>
  <si>
    <t xml:space="preserve">Control de malezas </t>
  </si>
  <si>
    <t>Riego de almaciguera</t>
  </si>
  <si>
    <t xml:space="preserve">Aplicaciones fitosanitarias </t>
  </si>
  <si>
    <t xml:space="preserve">Julio </t>
  </si>
  <si>
    <t xml:space="preserve">Aplicación  de fertilizante almaciguera </t>
  </si>
  <si>
    <t>Riego</t>
  </si>
  <si>
    <t>Arranca de almácigo</t>
  </si>
  <si>
    <t>Septiembre.</t>
  </si>
  <si>
    <t>Trasplante/Plantación</t>
  </si>
  <si>
    <t>Riegos</t>
  </si>
  <si>
    <t xml:space="preserve">Noviembre </t>
  </si>
  <si>
    <t>2da. aplicación de fertilizantes cultivo establecido</t>
  </si>
  <si>
    <t>3 era. aplicación de fertilizantes</t>
  </si>
  <si>
    <t>Arranca y curado</t>
  </si>
  <si>
    <t>Llenado bines</t>
  </si>
  <si>
    <t>Labores de empaque</t>
  </si>
  <si>
    <t>Pasado arado</t>
  </si>
  <si>
    <t>Siembra de almaciguera</t>
  </si>
  <si>
    <t>Rastraje (2)</t>
  </si>
  <si>
    <t>Aplicación de herbicida de pretransplante</t>
  </si>
  <si>
    <t>Aplicación de herbicidas (1)</t>
  </si>
  <si>
    <t xml:space="preserve">Octubre </t>
  </si>
  <si>
    <t>Aplicación de herbicidas (2)</t>
  </si>
  <si>
    <t>Aplicación/Insect/Fungicida(4)</t>
  </si>
  <si>
    <t>Aplicación/Insect/Fungicida(2)</t>
  </si>
  <si>
    <t xml:space="preserve">Acarreo a bodega </t>
  </si>
  <si>
    <t>Marzo</t>
  </si>
  <si>
    <t>SEMILLAS</t>
  </si>
  <si>
    <t>Semilla</t>
  </si>
  <si>
    <t>FERTLIZANTES</t>
  </si>
  <si>
    <t>Hyvron</t>
  </si>
  <si>
    <t>Junio-Septiembre</t>
  </si>
  <si>
    <t>Octubre-Diciembre</t>
  </si>
  <si>
    <t>Induce Ph</t>
  </si>
  <si>
    <t>Mayo-Diciembre</t>
  </si>
  <si>
    <t>Silwett</t>
  </si>
  <si>
    <t>FUNGICIDAS</t>
  </si>
  <si>
    <t>Bravo 720 (clorotalonino)</t>
  </si>
  <si>
    <t xml:space="preserve">Junio-Julio-Agosto </t>
  </si>
  <si>
    <t>Cadillac 80 wp (Manzate)</t>
  </si>
  <si>
    <t xml:space="preserve">Amistar opti </t>
  </si>
  <si>
    <t>Glider 720 sc (Balear)</t>
  </si>
  <si>
    <t xml:space="preserve">Folio Gold </t>
  </si>
  <si>
    <t>Switch 62,5 wg</t>
  </si>
  <si>
    <t>Ridomil Gold Mz 68 wg</t>
  </si>
  <si>
    <t>HERBICIDAS</t>
  </si>
  <si>
    <t>Pendimetanil 330 ec</t>
  </si>
  <si>
    <t>Dual gold 960 ec</t>
  </si>
  <si>
    <t>Galigan 240 ec</t>
  </si>
  <si>
    <t xml:space="preserve">Setiembre </t>
  </si>
  <si>
    <t>Centurion 240 ec</t>
  </si>
  <si>
    <t>INSECTICIDAS</t>
  </si>
  <si>
    <t>Metomil 90%</t>
  </si>
  <si>
    <t>Zero 5 ec</t>
  </si>
  <si>
    <t>Neres 50% sp (Cartap 50% wp)</t>
  </si>
  <si>
    <t>Terrasorb Foliar - bioestimulante (Zoberaminol)</t>
  </si>
  <si>
    <t>Junio-Enero(Almaciguera y cultivo establecido)</t>
  </si>
  <si>
    <t xml:space="preserve">Biotron plus </t>
  </si>
  <si>
    <t>Basfoliar algae</t>
  </si>
  <si>
    <t xml:space="preserve">Gastos venta </t>
  </si>
  <si>
    <t>Julio a Septiembre</t>
  </si>
  <si>
    <t>Rendimiento  (kg/hà)</t>
  </si>
  <si>
    <t xml:space="preserve">Sequia </t>
  </si>
  <si>
    <t>Salitre proQ</t>
  </si>
  <si>
    <t>Bulldock  25 ec</t>
  </si>
  <si>
    <t>Punto 70 wp</t>
  </si>
  <si>
    <t>Selecron 720</t>
  </si>
  <si>
    <t xml:space="preserve">Orthene </t>
  </si>
  <si>
    <t>Junio a julio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</si>
  <si>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</si>
  <si>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</si>
  <si>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PRECIO ESPERADO ($/kg)</t>
  </si>
  <si>
    <t>ESCENARIOS COSTO UNITARIO  ($/kg)</t>
  </si>
  <si>
    <t>Costo unitario ($/ kg) (*)</t>
  </si>
  <si>
    <t>Aplicación de fertilizante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</si>
</sst>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rgb="FF000000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Calibri"/>
      <family val="2"/>
    </font>
    <font>
      <b/>
      <sz val="7"/>
      <color indexed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3" fillId="0" borderId="17"/>
    <xf numFmtId="9" fontId="5" fillId="0" borderId="17"/>
  </cellStyleXfs>
  <cellXfs count="14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0" fontId="0" fillId="2" borderId="10" xfId="0" applyFont="1" applyFill="1" applyBorder="1" applyAlignment="1"/>
    <xf numFmtId="0" fontId="0" fillId="2" borderId="19" xfId="0" applyFont="1" applyFill="1" applyBorder="1" applyAlignment="1"/>
    <xf numFmtId="0" fontId="0" fillId="0" borderId="17" xfId="0" applyNumberFormat="1" applyFont="1" applyBorder="1" applyAlignment="1"/>
    <xf numFmtId="166" fontId="1" fillId="2" borderId="6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6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2" borderId="6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1" fillId="2" borderId="6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0" fillId="0" borderId="0" xfId="0" applyNumberFormat="1" applyFont="1" applyAlignment="1">
      <alignment horizontal="center"/>
    </xf>
    <xf numFmtId="0" fontId="2" fillId="2" borderId="17" xfId="0" applyFont="1" applyFill="1" applyBorder="1" applyAlignment="1">
      <alignment vertical="center"/>
    </xf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 wrapText="1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horizontal="right"/>
    </xf>
    <xf numFmtId="3" fontId="1" fillId="2" borderId="12" xfId="0" applyNumberFormat="1" applyFont="1" applyFill="1" applyBorder="1" applyAlignment="1"/>
    <xf numFmtId="3" fontId="1" fillId="2" borderId="12" xfId="0" applyNumberFormat="1" applyFont="1" applyFill="1" applyBorder="1" applyAlignment="1">
      <alignment horizontal="right"/>
    </xf>
    <xf numFmtId="49" fontId="7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41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/>
    <xf numFmtId="0" fontId="1" fillId="2" borderId="16" xfId="0" applyFont="1" applyFill="1" applyBorder="1" applyAlignment="1"/>
    <xf numFmtId="0" fontId="1" fillId="2" borderId="16" xfId="0" applyFont="1" applyFill="1" applyBorder="1" applyAlignment="1">
      <alignment horizontal="center"/>
    </xf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0" fontId="1" fillId="2" borderId="15" xfId="0" applyFont="1" applyFill="1" applyBorder="1" applyAlignment="1"/>
    <xf numFmtId="49" fontId="7" fillId="3" borderId="41" xfId="0" applyNumberFormat="1" applyFont="1" applyFill="1" applyBorder="1" applyAlignment="1">
      <alignment horizontal="right" vertical="center" wrapText="1"/>
    </xf>
    <xf numFmtId="0" fontId="1" fillId="2" borderId="46" xfId="0" applyFont="1" applyFill="1" applyBorder="1" applyAlignment="1"/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2" borderId="48" xfId="0" applyFont="1" applyFill="1" applyBorder="1" applyAlignment="1">
      <alignment horizontal="center"/>
    </xf>
    <xf numFmtId="3" fontId="1" fillId="2" borderId="48" xfId="0" applyNumberFormat="1" applyFont="1" applyFill="1" applyBorder="1" applyAlignment="1"/>
    <xf numFmtId="3" fontId="1" fillId="2" borderId="48" xfId="0" applyNumberFormat="1" applyFont="1" applyFill="1" applyBorder="1" applyAlignment="1">
      <alignment horizontal="right"/>
    </xf>
    <xf numFmtId="0" fontId="1" fillId="2" borderId="20" xfId="0" applyFont="1" applyFill="1" applyBorder="1" applyAlignment="1">
      <alignment horizontal="center"/>
    </xf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164" fontId="7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4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7" xfId="0" applyFont="1" applyFill="1" applyBorder="1" applyAlignment="1">
      <alignment horizontal="center"/>
    </xf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>
      <alignment horizontal="center"/>
    </xf>
    <xf numFmtId="0" fontId="1" fillId="6" borderId="17" xfId="0" applyFont="1" applyFill="1" applyBorder="1" applyAlignment="1"/>
    <xf numFmtId="49" fontId="4" fillId="7" borderId="21" xfId="0" applyNumberFormat="1" applyFont="1" applyFill="1" applyBorder="1" applyAlignment="1">
      <alignment vertical="center"/>
    </xf>
    <xf numFmtId="49" fontId="4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4" fillId="2" borderId="2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5" fontId="4" fillId="2" borderId="6" xfId="0" applyNumberFormat="1" applyFont="1" applyFill="1" applyBorder="1" applyAlignment="1">
      <alignment vertical="center"/>
    </xf>
    <xf numFmtId="0" fontId="7" fillId="6" borderId="17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vertical="center"/>
    </xf>
    <xf numFmtId="49" fontId="4" fillId="7" borderId="25" xfId="0" applyNumberFormat="1" applyFont="1" applyFill="1" applyBorder="1" applyAlignment="1">
      <alignment vertical="center"/>
    </xf>
    <xf numFmtId="165" fontId="4" fillId="7" borderId="26" xfId="0" applyNumberFormat="1" applyFont="1" applyFill="1" applyBorder="1" applyAlignment="1">
      <alignment vertical="center"/>
    </xf>
    <xf numFmtId="9" fontId="4" fillId="7" borderId="27" xfId="0" applyNumberFormat="1" applyFont="1" applyFill="1" applyBorder="1" applyAlignment="1">
      <alignment vertical="center"/>
    </xf>
    <xf numFmtId="49" fontId="4" fillId="7" borderId="39" xfId="0" applyNumberFormat="1" applyFont="1" applyFill="1" applyBorder="1" applyAlignment="1">
      <alignment vertical="center"/>
    </xf>
    <xf numFmtId="3" fontId="4" fillId="7" borderId="40" xfId="0" applyNumberFormat="1" applyFont="1" applyFill="1" applyBorder="1" applyAlignment="1">
      <alignment vertical="center"/>
    </xf>
    <xf numFmtId="0" fontId="4" fillId="6" borderId="17" xfId="0" applyFont="1" applyFill="1" applyBorder="1" applyAlignment="1">
      <alignment vertical="center"/>
    </xf>
    <xf numFmtId="164" fontId="4" fillId="2" borderId="17" xfId="0" applyNumberFormat="1" applyFont="1" applyFill="1" applyBorder="1" applyAlignment="1">
      <alignment horizontal="right" vertical="center"/>
    </xf>
    <xf numFmtId="165" fontId="4" fillId="7" borderId="2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/>
    </xf>
    <xf numFmtId="49" fontId="2" fillId="3" borderId="5" xfId="0" applyNumberFormat="1" applyFont="1" applyFill="1" applyBorder="1" applyAlignment="1">
      <alignment vertical="center" wrapText="1"/>
    </xf>
    <xf numFmtId="17" fontId="8" fillId="0" borderId="45" xfId="1" applyNumberFormat="1" applyFont="1" applyBorder="1" applyAlignment="1">
      <alignment horizontal="right" vertical="center"/>
    </xf>
    <xf numFmtId="49" fontId="9" fillId="3" borderId="6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49" fontId="11" fillId="8" borderId="28" xfId="0" applyNumberFormat="1" applyFont="1" applyFill="1" applyBorder="1" applyAlignment="1">
      <alignment vertical="center"/>
    </xf>
    <xf numFmtId="0" fontId="4" fillId="8" borderId="29" xfId="0" applyFont="1" applyFill="1" applyBorder="1" applyAlignment="1">
      <alignment vertical="center"/>
    </xf>
    <xf numFmtId="49" fontId="11" fillId="8" borderId="42" xfId="0" applyNumberFormat="1" applyFont="1" applyFill="1" applyBorder="1" applyAlignment="1">
      <alignment horizontal="center" vertical="center"/>
    </xf>
    <xf numFmtId="49" fontId="11" fillId="8" borderId="43" xfId="0" applyNumberFormat="1" applyFont="1" applyFill="1" applyBorder="1" applyAlignment="1">
      <alignment horizontal="center" vertical="center"/>
    </xf>
    <xf numFmtId="49" fontId="11" fillId="8" borderId="44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7" fillId="3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right" vertical="center"/>
    </xf>
    <xf numFmtId="0" fontId="0" fillId="0" borderId="0" xfId="0" applyNumberFormat="1"/>
    <xf numFmtId="0" fontId="0" fillId="0" borderId="0" xfId="0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0" fillId="2" borderId="19" xfId="0" applyFill="1" applyBorder="1"/>
    <xf numFmtId="0" fontId="4" fillId="2" borderId="13" xfId="0" applyFont="1" applyFill="1" applyBorder="1" applyAlignment="1">
      <alignment vertical="center"/>
    </xf>
    <xf numFmtId="0" fontId="0" fillId="0" borderId="17" xfId="0" applyNumberFormat="1" applyBorder="1"/>
    <xf numFmtId="49" fontId="12" fillId="5" borderId="49" xfId="0" applyNumberFormat="1" applyFont="1" applyFill="1" applyBorder="1" applyAlignment="1">
      <alignment vertical="center"/>
    </xf>
    <xf numFmtId="0" fontId="12" fillId="5" borderId="50" xfId="0" applyFont="1" applyFill="1" applyBorder="1" applyAlignment="1">
      <alignment vertical="center"/>
    </xf>
    <xf numFmtId="164" fontId="12" fillId="5" borderId="51" xfId="0" applyNumberFormat="1" applyFont="1" applyFill="1" applyBorder="1" applyAlignment="1">
      <alignment vertical="center"/>
    </xf>
    <xf numFmtId="49" fontId="12" fillId="3" borderId="52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164" fontId="12" fillId="3" borderId="53" xfId="0" applyNumberFormat="1" applyFont="1" applyFill="1" applyBorder="1" applyAlignment="1">
      <alignment vertical="center"/>
    </xf>
    <xf numFmtId="49" fontId="12" fillId="5" borderId="52" xfId="0" applyNumberFormat="1" applyFont="1" applyFill="1" applyBorder="1" applyAlignment="1">
      <alignment vertical="center"/>
    </xf>
    <xf numFmtId="0" fontId="12" fillId="5" borderId="13" xfId="0" applyFont="1" applyFill="1" applyBorder="1" applyAlignment="1">
      <alignment vertical="center"/>
    </xf>
    <xf numFmtId="164" fontId="12" fillId="5" borderId="53" xfId="0" applyNumberFormat="1" applyFont="1" applyFill="1" applyBorder="1" applyAlignment="1">
      <alignment vertical="center"/>
    </xf>
    <xf numFmtId="49" fontId="12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2" fillId="9" borderId="56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15766" cy="1185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73"/>
  <sheetViews>
    <sheetView tabSelected="1" topLeftCell="B1" zoomScale="124" zoomScaleNormal="124" workbookViewId="0">
      <selection activeCell="F136" sqref="F136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24" customWidth="1"/>
    <col min="6" max="6" width="18.7109375" style="1" customWidth="1"/>
    <col min="7" max="7" width="17.140625" style="16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0"/>
      <c r="F1" s="2"/>
      <c r="G1" s="13"/>
    </row>
    <row r="2" spans="1:7" ht="15" customHeight="1" x14ac:dyDescent="0.25">
      <c r="A2" s="2"/>
      <c r="B2" s="2"/>
      <c r="C2" s="2"/>
      <c r="D2" s="2"/>
      <c r="E2" s="20"/>
      <c r="F2" s="2"/>
      <c r="G2" s="13"/>
    </row>
    <row r="3" spans="1:7" ht="15" customHeight="1" x14ac:dyDescent="0.25">
      <c r="A3" s="2"/>
      <c r="B3" s="2"/>
      <c r="C3" s="2"/>
      <c r="D3" s="2"/>
      <c r="E3" s="20"/>
      <c r="F3" s="2"/>
      <c r="G3" s="13"/>
    </row>
    <row r="4" spans="1:7" ht="15" customHeight="1" x14ac:dyDescent="0.25">
      <c r="A4" s="2"/>
      <c r="B4" s="2"/>
      <c r="C4" s="2"/>
      <c r="D4" s="2"/>
      <c r="E4" s="20"/>
      <c r="F4" s="2"/>
      <c r="G4" s="13"/>
    </row>
    <row r="5" spans="1:7" ht="15" customHeight="1" x14ac:dyDescent="0.25">
      <c r="A5" s="2"/>
      <c r="B5" s="2"/>
      <c r="C5" s="2"/>
      <c r="D5" s="2"/>
      <c r="E5" s="20"/>
      <c r="F5" s="2"/>
      <c r="G5" s="13"/>
    </row>
    <row r="6" spans="1:7" ht="15" customHeight="1" x14ac:dyDescent="0.25">
      <c r="A6" s="2"/>
      <c r="B6" s="2"/>
      <c r="C6" s="2"/>
      <c r="D6" s="2"/>
      <c r="E6" s="20"/>
      <c r="F6" s="2"/>
      <c r="G6" s="13"/>
    </row>
    <row r="7" spans="1:7" ht="15" customHeight="1" x14ac:dyDescent="0.25">
      <c r="A7" s="2"/>
      <c r="B7" s="2"/>
      <c r="C7" s="2"/>
      <c r="D7" s="2"/>
      <c r="E7" s="20"/>
      <c r="F7" s="2"/>
      <c r="G7" s="13"/>
    </row>
    <row r="8" spans="1:7" ht="15" customHeight="1" x14ac:dyDescent="0.25">
      <c r="A8" s="2"/>
      <c r="B8" s="3"/>
      <c r="C8" s="4"/>
      <c r="D8" s="2"/>
      <c r="E8" s="21"/>
      <c r="F8" s="4"/>
      <c r="G8" s="14"/>
    </row>
    <row r="9" spans="1:7" ht="12" customHeight="1" x14ac:dyDescent="0.25">
      <c r="A9" s="5"/>
      <c r="B9" s="102" t="s">
        <v>0</v>
      </c>
      <c r="C9" s="7" t="s">
        <v>91</v>
      </c>
      <c r="D9" s="26"/>
      <c r="E9" s="111" t="s">
        <v>92</v>
      </c>
      <c r="F9" s="112"/>
      <c r="G9" s="19">
        <v>75000</v>
      </c>
    </row>
    <row r="10" spans="1:7" ht="18" customHeight="1" x14ac:dyDescent="0.25">
      <c r="A10" s="5"/>
      <c r="B10" s="6" t="s">
        <v>1</v>
      </c>
      <c r="C10" s="17" t="s">
        <v>93</v>
      </c>
      <c r="D10" s="26"/>
      <c r="E10" s="113" t="s">
        <v>2</v>
      </c>
      <c r="F10" s="114"/>
      <c r="G10" s="7" t="s">
        <v>75</v>
      </c>
    </row>
    <row r="11" spans="1:7" ht="18" customHeight="1" x14ac:dyDescent="0.25">
      <c r="A11" s="5"/>
      <c r="B11" s="6" t="s">
        <v>3</v>
      </c>
      <c r="C11" s="7" t="s">
        <v>56</v>
      </c>
      <c r="D11" s="26"/>
      <c r="E11" s="113" t="s">
        <v>166</v>
      </c>
      <c r="F11" s="114"/>
      <c r="G11" s="15">
        <v>220</v>
      </c>
    </row>
    <row r="12" spans="1:7" ht="11.25" customHeight="1" x14ac:dyDescent="0.25">
      <c r="A12" s="5"/>
      <c r="B12" s="6" t="s">
        <v>4</v>
      </c>
      <c r="C12" s="8" t="s">
        <v>94</v>
      </c>
      <c r="D12" s="27"/>
      <c r="E12" s="22" t="s">
        <v>5</v>
      </c>
      <c r="F12" s="23"/>
      <c r="G12" s="12">
        <f>G9*G11</f>
        <v>16500000</v>
      </c>
    </row>
    <row r="13" spans="1:7" ht="11.25" customHeight="1" x14ac:dyDescent="0.25">
      <c r="A13" s="5"/>
      <c r="B13" s="6" t="s">
        <v>6</v>
      </c>
      <c r="C13" s="7" t="s">
        <v>65</v>
      </c>
      <c r="D13" s="26"/>
      <c r="E13" s="113" t="s">
        <v>7</v>
      </c>
      <c r="F13" s="114"/>
      <c r="G13" s="7" t="s">
        <v>57</v>
      </c>
    </row>
    <row r="14" spans="1:7" ht="13.5" customHeight="1" x14ac:dyDescent="0.25">
      <c r="A14" s="5"/>
      <c r="B14" s="6" t="s">
        <v>8</v>
      </c>
      <c r="C14" s="7" t="s">
        <v>66</v>
      </c>
      <c r="D14" s="26"/>
      <c r="E14" s="113" t="s">
        <v>9</v>
      </c>
      <c r="F14" s="114"/>
      <c r="G14" s="7" t="s">
        <v>75</v>
      </c>
    </row>
    <row r="15" spans="1:7" ht="15" x14ac:dyDescent="0.25">
      <c r="A15" s="5"/>
      <c r="B15" s="6" t="s">
        <v>10</v>
      </c>
      <c r="C15" s="103">
        <v>44927</v>
      </c>
      <c r="D15" s="26"/>
      <c r="E15" s="115" t="s">
        <v>11</v>
      </c>
      <c r="F15" s="116"/>
      <c r="G15" s="8" t="s">
        <v>157</v>
      </c>
    </row>
    <row r="16" spans="1:7" ht="12" customHeight="1" x14ac:dyDescent="0.25">
      <c r="A16" s="2"/>
      <c r="B16" s="28"/>
      <c r="C16" s="29"/>
      <c r="D16" s="30"/>
      <c r="E16" s="31"/>
      <c r="F16" s="32"/>
      <c r="G16" s="33"/>
    </row>
    <row r="17" spans="1:255" ht="12" customHeight="1" x14ac:dyDescent="0.25">
      <c r="A17" s="9"/>
      <c r="B17" s="104" t="s">
        <v>12</v>
      </c>
      <c r="C17" s="105"/>
      <c r="D17" s="105"/>
      <c r="E17" s="105"/>
      <c r="F17" s="105"/>
      <c r="G17" s="105"/>
    </row>
    <row r="18" spans="1:255" ht="12" customHeight="1" x14ac:dyDescent="0.25">
      <c r="A18" s="2"/>
      <c r="B18" s="34"/>
      <c r="C18" s="35"/>
      <c r="D18" s="35"/>
      <c r="E18" s="36"/>
      <c r="F18" s="37"/>
      <c r="G18" s="38"/>
    </row>
    <row r="19" spans="1:255" ht="12" customHeight="1" x14ac:dyDescent="0.25">
      <c r="A19" s="5"/>
      <c r="B19" s="41" t="s">
        <v>13</v>
      </c>
      <c r="C19" s="42"/>
      <c r="D19" s="43"/>
      <c r="E19" s="43"/>
      <c r="F19" s="44"/>
      <c r="G19" s="45"/>
    </row>
    <row r="20" spans="1:255" ht="24" customHeight="1" x14ac:dyDescent="0.25">
      <c r="A20" s="5"/>
      <c r="B20" s="117" t="s">
        <v>14</v>
      </c>
      <c r="C20" s="118" t="s">
        <v>15</v>
      </c>
      <c r="D20" s="118" t="s">
        <v>16</v>
      </c>
      <c r="E20" s="117" t="s">
        <v>17</v>
      </c>
      <c r="F20" s="118" t="s">
        <v>18</v>
      </c>
      <c r="G20" s="117" t="s">
        <v>19</v>
      </c>
    </row>
    <row r="21" spans="1:255" s="125" customFormat="1" ht="12" customHeight="1" x14ac:dyDescent="0.25">
      <c r="A21" s="119"/>
      <c r="B21" s="120" t="s">
        <v>95</v>
      </c>
      <c r="C21" s="121" t="s">
        <v>20</v>
      </c>
      <c r="D21" s="121">
        <v>0.25</v>
      </c>
      <c r="E21" s="121" t="s">
        <v>70</v>
      </c>
      <c r="F21" s="122">
        <v>30000</v>
      </c>
      <c r="G21" s="123">
        <f>D21*F21</f>
        <v>7500</v>
      </c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  <c r="II21" s="124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  <c r="IT21" s="124"/>
      <c r="IU21" s="124"/>
    </row>
    <row r="22" spans="1:255" s="125" customFormat="1" ht="12" customHeight="1" x14ac:dyDescent="0.25">
      <c r="A22" s="119"/>
      <c r="B22" s="120" t="s">
        <v>95</v>
      </c>
      <c r="C22" s="121" t="s">
        <v>20</v>
      </c>
      <c r="D22" s="121">
        <v>3</v>
      </c>
      <c r="E22" s="121" t="s">
        <v>163</v>
      </c>
      <c r="F22" s="122">
        <v>30000</v>
      </c>
      <c r="G22" s="123">
        <f t="shared" ref="G22:G44" si="0">D22*F22</f>
        <v>90000</v>
      </c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  <c r="II22" s="124"/>
      <c r="IJ22" s="124"/>
      <c r="IK22" s="124"/>
      <c r="IL22" s="124"/>
      <c r="IM22" s="124"/>
      <c r="IN22" s="124"/>
      <c r="IO22" s="124"/>
      <c r="IP22" s="124"/>
      <c r="IQ22" s="124"/>
      <c r="IR22" s="124"/>
      <c r="IS22" s="124"/>
      <c r="IT22" s="124"/>
      <c r="IU22" s="124"/>
    </row>
    <row r="23" spans="1:255" s="125" customFormat="1" ht="12" customHeight="1" x14ac:dyDescent="0.25">
      <c r="A23" s="119"/>
      <c r="B23" s="120" t="s">
        <v>96</v>
      </c>
      <c r="C23" s="121" t="s">
        <v>20</v>
      </c>
      <c r="D23" s="121">
        <v>0.5</v>
      </c>
      <c r="E23" s="121" t="s">
        <v>70</v>
      </c>
      <c r="F23" s="122">
        <v>30000</v>
      </c>
      <c r="G23" s="123">
        <f t="shared" si="0"/>
        <v>15000</v>
      </c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24"/>
      <c r="GH23" s="124"/>
      <c r="GI23" s="124"/>
      <c r="GJ23" s="124"/>
      <c r="GK23" s="124"/>
      <c r="GL23" s="124"/>
      <c r="GM23" s="124"/>
      <c r="GN23" s="124"/>
      <c r="GO23" s="124"/>
      <c r="GP23" s="124"/>
      <c r="GQ23" s="124"/>
      <c r="GR23" s="124"/>
      <c r="GS23" s="124"/>
      <c r="GT23" s="124"/>
      <c r="GU23" s="124"/>
      <c r="GV23" s="124"/>
      <c r="GW23" s="124"/>
      <c r="GX23" s="124"/>
      <c r="GY23" s="124"/>
      <c r="GZ23" s="124"/>
      <c r="HA23" s="124"/>
      <c r="HB23" s="124"/>
      <c r="HC23" s="124"/>
      <c r="HD23" s="124"/>
      <c r="HE23" s="124"/>
      <c r="HF23" s="124"/>
      <c r="HG23" s="124"/>
      <c r="HH23" s="124"/>
      <c r="HI23" s="124"/>
      <c r="HJ23" s="124"/>
      <c r="HK23" s="124"/>
      <c r="HL23" s="124"/>
      <c r="HM23" s="124"/>
      <c r="HN23" s="124"/>
      <c r="HO23" s="124"/>
      <c r="HP23" s="124"/>
      <c r="HQ23" s="124"/>
      <c r="HR23" s="124"/>
      <c r="HS23" s="124"/>
      <c r="HT23" s="124"/>
      <c r="HU23" s="124"/>
      <c r="HV23" s="124"/>
      <c r="HW23" s="124"/>
      <c r="HX23" s="124"/>
      <c r="HY23" s="124"/>
      <c r="HZ23" s="124"/>
      <c r="IA23" s="124"/>
      <c r="IB23" s="124"/>
      <c r="IC23" s="124"/>
      <c r="ID23" s="124"/>
      <c r="IE23" s="124"/>
      <c r="IF23" s="124"/>
      <c r="IG23" s="124"/>
      <c r="IH23" s="124"/>
      <c r="II23" s="124"/>
      <c r="IJ23" s="124"/>
      <c r="IK23" s="124"/>
      <c r="IL23" s="124"/>
      <c r="IM23" s="124"/>
      <c r="IN23" s="124"/>
      <c r="IO23" s="124"/>
      <c r="IP23" s="124"/>
      <c r="IQ23" s="124"/>
      <c r="IR23" s="124"/>
      <c r="IS23" s="124"/>
      <c r="IT23" s="124"/>
      <c r="IU23" s="124"/>
    </row>
    <row r="24" spans="1:255" s="125" customFormat="1" ht="12" customHeight="1" x14ac:dyDescent="0.25">
      <c r="A24" s="119"/>
      <c r="B24" s="120" t="s">
        <v>97</v>
      </c>
      <c r="C24" s="121" t="s">
        <v>20</v>
      </c>
      <c r="D24" s="121">
        <v>0.5</v>
      </c>
      <c r="E24" s="121" t="s">
        <v>77</v>
      </c>
      <c r="F24" s="122">
        <v>30000</v>
      </c>
      <c r="G24" s="123">
        <f t="shared" si="0"/>
        <v>15000</v>
      </c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  <c r="HS24" s="124"/>
      <c r="HT24" s="124"/>
      <c r="HU24" s="124"/>
      <c r="HV24" s="124"/>
      <c r="HW24" s="124"/>
      <c r="HX24" s="124"/>
      <c r="HY24" s="124"/>
      <c r="HZ24" s="124"/>
      <c r="IA24" s="124"/>
      <c r="IB24" s="124"/>
      <c r="IC24" s="124"/>
      <c r="ID24" s="124"/>
      <c r="IE24" s="124"/>
      <c r="IF24" s="124"/>
      <c r="IG24" s="124"/>
      <c r="IH24" s="124"/>
      <c r="II24" s="124"/>
      <c r="IJ24" s="124"/>
      <c r="IK24" s="124"/>
      <c r="IL24" s="124"/>
      <c r="IM24" s="124"/>
      <c r="IN24" s="124"/>
      <c r="IO24" s="124"/>
      <c r="IP24" s="124"/>
      <c r="IQ24" s="124"/>
      <c r="IR24" s="124"/>
      <c r="IS24" s="124"/>
      <c r="IT24" s="124"/>
      <c r="IU24" s="124"/>
    </row>
    <row r="25" spans="1:255" s="125" customFormat="1" ht="12" customHeight="1" x14ac:dyDescent="0.25">
      <c r="A25" s="119"/>
      <c r="B25" s="120" t="s">
        <v>97</v>
      </c>
      <c r="C25" s="121" t="s">
        <v>20</v>
      </c>
      <c r="D25" s="121">
        <v>0.5</v>
      </c>
      <c r="E25" s="121" t="s">
        <v>98</v>
      </c>
      <c r="F25" s="122">
        <v>30000</v>
      </c>
      <c r="G25" s="123">
        <f t="shared" si="0"/>
        <v>15000</v>
      </c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4"/>
      <c r="HU25" s="124"/>
      <c r="HV25" s="124"/>
      <c r="HW25" s="124"/>
      <c r="HX25" s="124"/>
      <c r="HY25" s="124"/>
      <c r="HZ25" s="124"/>
      <c r="IA25" s="124"/>
      <c r="IB25" s="124"/>
      <c r="IC25" s="124"/>
      <c r="ID25" s="124"/>
      <c r="IE25" s="124"/>
      <c r="IF25" s="124"/>
      <c r="IG25" s="124"/>
      <c r="IH25" s="124"/>
      <c r="II25" s="124"/>
      <c r="IJ25" s="124"/>
      <c r="IK25" s="124"/>
      <c r="IL25" s="124"/>
      <c r="IM25" s="124"/>
      <c r="IN25" s="124"/>
      <c r="IO25" s="124"/>
      <c r="IP25" s="124"/>
      <c r="IQ25" s="124"/>
      <c r="IR25" s="124"/>
      <c r="IS25" s="124"/>
      <c r="IT25" s="124"/>
      <c r="IU25" s="124"/>
    </row>
    <row r="26" spans="1:255" s="125" customFormat="1" ht="12" customHeight="1" x14ac:dyDescent="0.25">
      <c r="A26" s="119"/>
      <c r="B26" s="120" t="s">
        <v>97</v>
      </c>
      <c r="C26" s="121" t="s">
        <v>20</v>
      </c>
      <c r="D26" s="121">
        <v>1</v>
      </c>
      <c r="E26" s="121" t="s">
        <v>72</v>
      </c>
      <c r="F26" s="122">
        <v>30000</v>
      </c>
      <c r="G26" s="123">
        <f t="shared" si="0"/>
        <v>30000</v>
      </c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124"/>
      <c r="GJ26" s="124"/>
      <c r="GK26" s="124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124"/>
      <c r="HP26" s="124"/>
      <c r="HQ26" s="124"/>
      <c r="HR26" s="124"/>
      <c r="HS26" s="124"/>
      <c r="HT26" s="124"/>
      <c r="HU26" s="124"/>
      <c r="HV26" s="124"/>
      <c r="HW26" s="124"/>
      <c r="HX26" s="124"/>
      <c r="HY26" s="124"/>
      <c r="HZ26" s="124"/>
      <c r="IA26" s="124"/>
      <c r="IB26" s="124"/>
      <c r="IC26" s="124"/>
      <c r="ID26" s="124"/>
      <c r="IE26" s="124"/>
      <c r="IF26" s="124"/>
      <c r="IG26" s="124"/>
      <c r="IH26" s="124"/>
      <c r="II26" s="124"/>
      <c r="IJ26" s="124"/>
      <c r="IK26" s="124"/>
      <c r="IL26" s="124"/>
      <c r="IM26" s="124"/>
      <c r="IN26" s="124"/>
      <c r="IO26" s="124"/>
      <c r="IP26" s="124"/>
      <c r="IQ26" s="124"/>
      <c r="IR26" s="124"/>
      <c r="IS26" s="124"/>
      <c r="IT26" s="124"/>
      <c r="IU26" s="124"/>
    </row>
    <row r="27" spans="1:255" s="125" customFormat="1" ht="12" customHeight="1" x14ac:dyDescent="0.25">
      <c r="A27" s="119"/>
      <c r="B27" s="120" t="s">
        <v>99</v>
      </c>
      <c r="C27" s="121" t="s">
        <v>20</v>
      </c>
      <c r="D27" s="121">
        <v>0.5</v>
      </c>
      <c r="E27" s="121" t="s">
        <v>77</v>
      </c>
      <c r="F27" s="122">
        <v>30000</v>
      </c>
      <c r="G27" s="123">
        <f t="shared" si="0"/>
        <v>15000</v>
      </c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  <c r="EC27" s="124"/>
      <c r="ED27" s="124"/>
      <c r="EE27" s="124"/>
      <c r="EF27" s="124"/>
      <c r="EG27" s="124"/>
      <c r="EH27" s="124"/>
      <c r="EI27" s="124"/>
      <c r="EJ27" s="124"/>
      <c r="EK27" s="124"/>
      <c r="EL27" s="124"/>
      <c r="EM27" s="124"/>
      <c r="EN27" s="124"/>
      <c r="EO27" s="124"/>
      <c r="EP27" s="124"/>
      <c r="EQ27" s="124"/>
      <c r="ER27" s="124"/>
      <c r="ES27" s="124"/>
      <c r="ET27" s="124"/>
      <c r="EU27" s="124"/>
      <c r="EV27" s="124"/>
      <c r="EW27" s="124"/>
      <c r="EX27" s="124"/>
      <c r="EY27" s="124"/>
      <c r="EZ27" s="124"/>
      <c r="FA27" s="124"/>
      <c r="FB27" s="124"/>
      <c r="FC27" s="124"/>
      <c r="FD27" s="124"/>
      <c r="FE27" s="124"/>
      <c r="FF27" s="124"/>
      <c r="FG27" s="124"/>
      <c r="FH27" s="124"/>
      <c r="FI27" s="124"/>
      <c r="FJ27" s="124"/>
      <c r="FK27" s="124"/>
      <c r="FL27" s="124"/>
      <c r="FM27" s="124"/>
      <c r="FN27" s="124"/>
      <c r="FO27" s="124"/>
      <c r="FP27" s="124"/>
      <c r="FQ27" s="124"/>
      <c r="FR27" s="124"/>
      <c r="FS27" s="124"/>
      <c r="FT27" s="124"/>
      <c r="FU27" s="124"/>
      <c r="FV27" s="124"/>
      <c r="FW27" s="124"/>
      <c r="FX27" s="124"/>
      <c r="FY27" s="124"/>
      <c r="FZ27" s="124"/>
      <c r="GA27" s="124"/>
      <c r="GB27" s="124"/>
      <c r="GC27" s="124"/>
      <c r="GD27" s="124"/>
      <c r="GE27" s="124"/>
      <c r="GF27" s="124"/>
      <c r="GG27" s="124"/>
      <c r="GH27" s="124"/>
      <c r="GI27" s="124"/>
      <c r="GJ27" s="124"/>
      <c r="GK27" s="124"/>
      <c r="GL27" s="124"/>
      <c r="GM27" s="124"/>
      <c r="GN27" s="124"/>
      <c r="GO27" s="124"/>
      <c r="GP27" s="124"/>
      <c r="GQ27" s="124"/>
      <c r="GR27" s="124"/>
      <c r="GS27" s="124"/>
      <c r="GT27" s="124"/>
      <c r="GU27" s="124"/>
      <c r="GV27" s="124"/>
      <c r="GW27" s="124"/>
      <c r="GX27" s="124"/>
      <c r="GY27" s="124"/>
      <c r="GZ27" s="124"/>
      <c r="HA27" s="124"/>
      <c r="HB27" s="124"/>
      <c r="HC27" s="124"/>
      <c r="HD27" s="124"/>
      <c r="HE27" s="124"/>
      <c r="HF27" s="124"/>
      <c r="HG27" s="124"/>
      <c r="HH27" s="124"/>
      <c r="HI27" s="124"/>
      <c r="HJ27" s="124"/>
      <c r="HK27" s="124"/>
      <c r="HL27" s="124"/>
      <c r="HM27" s="124"/>
      <c r="HN27" s="124"/>
      <c r="HO27" s="124"/>
      <c r="HP27" s="124"/>
      <c r="HQ27" s="124"/>
      <c r="HR27" s="124"/>
      <c r="HS27" s="124"/>
      <c r="HT27" s="124"/>
      <c r="HU27" s="124"/>
      <c r="HV27" s="124"/>
      <c r="HW27" s="124"/>
      <c r="HX27" s="124"/>
      <c r="HY27" s="124"/>
      <c r="HZ27" s="124"/>
      <c r="IA27" s="124"/>
      <c r="IB27" s="124"/>
      <c r="IC27" s="124"/>
      <c r="ID27" s="124"/>
      <c r="IE27" s="124"/>
      <c r="IF27" s="124"/>
      <c r="IG27" s="124"/>
      <c r="IH27" s="124"/>
      <c r="II27" s="124"/>
      <c r="IJ27" s="124"/>
      <c r="IK27" s="124"/>
      <c r="IL27" s="124"/>
      <c r="IM27" s="124"/>
      <c r="IN27" s="124"/>
      <c r="IO27" s="124"/>
      <c r="IP27" s="124"/>
      <c r="IQ27" s="124"/>
      <c r="IR27" s="124"/>
      <c r="IS27" s="124"/>
      <c r="IT27" s="124"/>
      <c r="IU27" s="124"/>
    </row>
    <row r="28" spans="1:255" s="125" customFormat="1" ht="12" customHeight="1" x14ac:dyDescent="0.25">
      <c r="A28" s="119"/>
      <c r="B28" s="120" t="s">
        <v>99</v>
      </c>
      <c r="C28" s="121" t="s">
        <v>20</v>
      </c>
      <c r="D28" s="121">
        <v>0.5</v>
      </c>
      <c r="E28" s="121" t="s">
        <v>81</v>
      </c>
      <c r="F28" s="122">
        <v>30000</v>
      </c>
      <c r="G28" s="123">
        <f t="shared" si="0"/>
        <v>15000</v>
      </c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4"/>
      <c r="ER28" s="124"/>
      <c r="ES28" s="124"/>
      <c r="ET28" s="124"/>
      <c r="EU28" s="124"/>
      <c r="EV28" s="124"/>
      <c r="EW28" s="124"/>
      <c r="EX28" s="124"/>
      <c r="EY28" s="124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4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4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4"/>
      <c r="HW28" s="124"/>
      <c r="HX28" s="124"/>
      <c r="HY28" s="124"/>
      <c r="HZ28" s="124"/>
      <c r="IA28" s="124"/>
      <c r="IB28" s="124"/>
      <c r="IC28" s="124"/>
      <c r="ID28" s="124"/>
      <c r="IE28" s="124"/>
      <c r="IF28" s="124"/>
      <c r="IG28" s="124"/>
      <c r="IH28" s="124"/>
      <c r="II28" s="124"/>
      <c r="IJ28" s="124"/>
      <c r="IK28" s="124"/>
      <c r="IL28" s="124"/>
      <c r="IM28" s="124"/>
      <c r="IN28" s="124"/>
      <c r="IO28" s="124"/>
      <c r="IP28" s="124"/>
      <c r="IQ28" s="124"/>
      <c r="IR28" s="124"/>
      <c r="IS28" s="124"/>
      <c r="IT28" s="124"/>
      <c r="IU28" s="124"/>
    </row>
    <row r="29" spans="1:255" s="125" customFormat="1" ht="12" customHeight="1" x14ac:dyDescent="0.25">
      <c r="A29" s="119"/>
      <c r="B29" s="120" t="s">
        <v>100</v>
      </c>
      <c r="C29" s="121" t="s">
        <v>20</v>
      </c>
      <c r="D29" s="121">
        <v>2</v>
      </c>
      <c r="E29" s="121" t="s">
        <v>73</v>
      </c>
      <c r="F29" s="122">
        <v>30000</v>
      </c>
      <c r="G29" s="123">
        <f t="shared" si="0"/>
        <v>60000</v>
      </c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  <c r="EC29" s="124"/>
      <c r="ED29" s="124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4"/>
      <c r="IP29" s="124"/>
      <c r="IQ29" s="124"/>
      <c r="IR29" s="124"/>
      <c r="IS29" s="124"/>
      <c r="IT29" s="124"/>
      <c r="IU29" s="124"/>
    </row>
    <row r="30" spans="1:255" s="125" customFormat="1" ht="12" customHeight="1" x14ac:dyDescent="0.25">
      <c r="A30" s="119"/>
      <c r="B30" s="120" t="s">
        <v>101</v>
      </c>
      <c r="C30" s="121" t="s">
        <v>20</v>
      </c>
      <c r="D30" s="121">
        <v>2</v>
      </c>
      <c r="E30" s="121" t="s">
        <v>73</v>
      </c>
      <c r="F30" s="122">
        <v>30000</v>
      </c>
      <c r="G30" s="123">
        <f t="shared" si="0"/>
        <v>60000</v>
      </c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  <c r="EC30" s="124"/>
      <c r="ED30" s="124"/>
      <c r="EE30" s="124"/>
      <c r="EF30" s="124"/>
      <c r="EG30" s="124"/>
      <c r="EH30" s="124"/>
      <c r="EI30" s="124"/>
      <c r="EJ30" s="124"/>
      <c r="EK30" s="124"/>
      <c r="EL30" s="124"/>
      <c r="EM30" s="124"/>
      <c r="EN30" s="124"/>
      <c r="EO30" s="124"/>
      <c r="EP30" s="124"/>
      <c r="EQ30" s="124"/>
      <c r="ER30" s="124"/>
      <c r="ES30" s="124"/>
      <c r="ET30" s="124"/>
      <c r="EU30" s="124"/>
      <c r="EV30" s="124"/>
      <c r="EW30" s="124"/>
      <c r="EX30" s="124"/>
      <c r="EY30" s="124"/>
      <c r="EZ30" s="124"/>
      <c r="FA30" s="124"/>
      <c r="FB30" s="124"/>
      <c r="FC30" s="124"/>
      <c r="FD30" s="124"/>
      <c r="FE30" s="124"/>
      <c r="FF30" s="124"/>
      <c r="FG30" s="124"/>
      <c r="FH30" s="124"/>
      <c r="FI30" s="124"/>
      <c r="FJ30" s="124"/>
      <c r="FK30" s="124"/>
      <c r="FL30" s="124"/>
      <c r="FM30" s="124"/>
      <c r="FN30" s="124"/>
      <c r="FO30" s="124"/>
      <c r="FP30" s="124"/>
      <c r="FQ30" s="124"/>
      <c r="FR30" s="124"/>
      <c r="FS30" s="124"/>
      <c r="FT30" s="124"/>
      <c r="FU30" s="124"/>
      <c r="FV30" s="124"/>
      <c r="FW30" s="124"/>
      <c r="FX30" s="124"/>
      <c r="FY30" s="124"/>
      <c r="FZ30" s="124"/>
      <c r="GA30" s="124"/>
      <c r="GB30" s="124"/>
      <c r="GC30" s="124"/>
      <c r="GD30" s="124"/>
      <c r="GE30" s="124"/>
      <c r="GF30" s="124"/>
      <c r="GG30" s="124"/>
      <c r="GH30" s="124"/>
      <c r="GI30" s="124"/>
      <c r="GJ30" s="124"/>
      <c r="GK30" s="124"/>
      <c r="GL30" s="124"/>
      <c r="GM30" s="124"/>
      <c r="GN30" s="124"/>
      <c r="GO30" s="124"/>
      <c r="GP30" s="124"/>
      <c r="GQ30" s="124"/>
      <c r="GR30" s="124"/>
      <c r="GS30" s="124"/>
      <c r="GT30" s="124"/>
      <c r="GU30" s="124"/>
      <c r="GV30" s="124"/>
      <c r="GW30" s="124"/>
      <c r="GX30" s="124"/>
      <c r="GY30" s="124"/>
      <c r="GZ30" s="124"/>
      <c r="HA30" s="124"/>
      <c r="HB30" s="124"/>
      <c r="HC30" s="124"/>
      <c r="HD30" s="124"/>
      <c r="HE30" s="124"/>
      <c r="HF30" s="124"/>
      <c r="HG30" s="124"/>
      <c r="HH30" s="124"/>
      <c r="HI30" s="124"/>
      <c r="HJ30" s="124"/>
      <c r="HK30" s="124"/>
      <c r="HL30" s="124"/>
      <c r="HM30" s="124"/>
      <c r="HN30" s="124"/>
      <c r="HO30" s="124"/>
      <c r="HP30" s="124"/>
      <c r="HQ30" s="124"/>
      <c r="HR30" s="124"/>
      <c r="HS30" s="124"/>
      <c r="HT30" s="124"/>
      <c r="HU30" s="124"/>
      <c r="HV30" s="124"/>
      <c r="HW30" s="124"/>
      <c r="HX30" s="124"/>
      <c r="HY30" s="124"/>
      <c r="HZ30" s="124"/>
      <c r="IA30" s="124"/>
      <c r="IB30" s="124"/>
      <c r="IC30" s="124"/>
      <c r="ID30" s="124"/>
      <c r="IE30" s="124"/>
      <c r="IF30" s="124"/>
      <c r="IG30" s="124"/>
      <c r="IH30" s="124"/>
      <c r="II30" s="124"/>
      <c r="IJ30" s="124"/>
      <c r="IK30" s="124"/>
      <c r="IL30" s="124"/>
      <c r="IM30" s="124"/>
      <c r="IN30" s="124"/>
      <c r="IO30" s="124"/>
      <c r="IP30" s="124"/>
      <c r="IQ30" s="124"/>
      <c r="IR30" s="124"/>
      <c r="IS30" s="124"/>
      <c r="IT30" s="124"/>
      <c r="IU30" s="124"/>
    </row>
    <row r="31" spans="1:255" s="125" customFormat="1" ht="12" customHeight="1" x14ac:dyDescent="0.25">
      <c r="A31" s="119"/>
      <c r="B31" s="120" t="s">
        <v>169</v>
      </c>
      <c r="C31" s="121" t="s">
        <v>20</v>
      </c>
      <c r="D31" s="121">
        <v>2</v>
      </c>
      <c r="E31" s="121" t="s">
        <v>102</v>
      </c>
      <c r="F31" s="122">
        <v>30000</v>
      </c>
      <c r="G31" s="123">
        <f t="shared" si="0"/>
        <v>60000</v>
      </c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  <c r="EC31" s="124"/>
      <c r="ED31" s="124"/>
      <c r="EE31" s="124"/>
      <c r="EF31" s="124"/>
      <c r="EG31" s="124"/>
      <c r="EH31" s="124"/>
      <c r="EI31" s="124"/>
      <c r="EJ31" s="124"/>
      <c r="EK31" s="124"/>
      <c r="EL31" s="124"/>
      <c r="EM31" s="124"/>
      <c r="EN31" s="124"/>
      <c r="EO31" s="124"/>
      <c r="EP31" s="124"/>
      <c r="EQ31" s="124"/>
      <c r="ER31" s="124"/>
      <c r="ES31" s="124"/>
      <c r="ET31" s="124"/>
      <c r="EU31" s="124"/>
      <c r="EV31" s="124"/>
      <c r="EW31" s="124"/>
      <c r="EX31" s="124"/>
      <c r="EY31" s="124"/>
      <c r="EZ31" s="124"/>
      <c r="FA31" s="124"/>
      <c r="FB31" s="124"/>
      <c r="FC31" s="124"/>
      <c r="FD31" s="124"/>
      <c r="FE31" s="124"/>
      <c r="FF31" s="124"/>
      <c r="FG31" s="124"/>
      <c r="FH31" s="124"/>
      <c r="FI31" s="124"/>
      <c r="FJ31" s="124"/>
      <c r="FK31" s="124"/>
      <c r="FL31" s="124"/>
      <c r="FM31" s="124"/>
      <c r="FN31" s="124"/>
      <c r="FO31" s="124"/>
      <c r="FP31" s="124"/>
      <c r="FQ31" s="124"/>
      <c r="FR31" s="124"/>
      <c r="FS31" s="124"/>
      <c r="FT31" s="124"/>
      <c r="FU31" s="124"/>
      <c r="FV31" s="124"/>
      <c r="FW31" s="124"/>
      <c r="FX31" s="124"/>
      <c r="FY31" s="124"/>
      <c r="FZ31" s="124"/>
      <c r="GA31" s="124"/>
      <c r="GB31" s="124"/>
      <c r="GC31" s="124"/>
      <c r="GD31" s="124"/>
      <c r="GE31" s="124"/>
      <c r="GF31" s="124"/>
      <c r="GG31" s="124"/>
      <c r="GH31" s="124"/>
      <c r="GI31" s="124"/>
      <c r="GJ31" s="124"/>
      <c r="GK31" s="124"/>
      <c r="GL31" s="124"/>
      <c r="GM31" s="124"/>
      <c r="GN31" s="124"/>
      <c r="GO31" s="124"/>
      <c r="GP31" s="124"/>
      <c r="GQ31" s="124"/>
      <c r="GR31" s="124"/>
      <c r="GS31" s="124"/>
      <c r="GT31" s="124"/>
      <c r="GU31" s="124"/>
      <c r="GV31" s="124"/>
      <c r="GW31" s="124"/>
      <c r="GX31" s="124"/>
      <c r="GY31" s="124"/>
      <c r="GZ31" s="124"/>
      <c r="HA31" s="124"/>
      <c r="HB31" s="124"/>
      <c r="HC31" s="124"/>
      <c r="HD31" s="124"/>
      <c r="HE31" s="124"/>
      <c r="HF31" s="124"/>
      <c r="HG31" s="124"/>
      <c r="HH31" s="124"/>
      <c r="HI31" s="124"/>
      <c r="HJ31" s="124"/>
      <c r="HK31" s="124"/>
      <c r="HL31" s="124"/>
      <c r="HM31" s="124"/>
      <c r="HN31" s="124"/>
      <c r="HO31" s="124"/>
      <c r="HP31" s="124"/>
      <c r="HQ31" s="124"/>
      <c r="HR31" s="124"/>
      <c r="HS31" s="124"/>
      <c r="HT31" s="124"/>
      <c r="HU31" s="124"/>
      <c r="HV31" s="124"/>
      <c r="HW31" s="124"/>
      <c r="HX31" s="124"/>
      <c r="HY31" s="124"/>
      <c r="HZ31" s="124"/>
      <c r="IA31" s="124"/>
      <c r="IB31" s="124"/>
      <c r="IC31" s="124"/>
      <c r="ID31" s="124"/>
      <c r="IE31" s="124"/>
      <c r="IF31" s="124"/>
      <c r="IG31" s="124"/>
      <c r="IH31" s="124"/>
      <c r="II31" s="124"/>
      <c r="IJ31" s="124"/>
      <c r="IK31" s="124"/>
      <c r="IL31" s="124"/>
      <c r="IM31" s="124"/>
      <c r="IN31" s="124"/>
      <c r="IO31" s="124"/>
      <c r="IP31" s="124"/>
      <c r="IQ31" s="124"/>
      <c r="IR31" s="124"/>
      <c r="IS31" s="124"/>
      <c r="IT31" s="124"/>
      <c r="IU31" s="124"/>
    </row>
    <row r="32" spans="1:255" s="125" customFormat="1" ht="12" customHeight="1" x14ac:dyDescent="0.25">
      <c r="A32" s="119"/>
      <c r="B32" s="120" t="s">
        <v>103</v>
      </c>
      <c r="C32" s="121" t="s">
        <v>20</v>
      </c>
      <c r="D32" s="121">
        <v>12</v>
      </c>
      <c r="E32" s="121" t="s">
        <v>73</v>
      </c>
      <c r="F32" s="122">
        <f>+G32/D32</f>
        <v>66666.666666666672</v>
      </c>
      <c r="G32" s="123">
        <v>800000</v>
      </c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24"/>
      <c r="EK32" s="124"/>
      <c r="EL32" s="124"/>
      <c r="EM32" s="124"/>
      <c r="EN32" s="124"/>
      <c r="EO32" s="124"/>
      <c r="EP32" s="124"/>
      <c r="EQ32" s="124"/>
      <c r="ER32" s="124"/>
      <c r="ES32" s="124"/>
      <c r="ET32" s="124"/>
      <c r="EU32" s="124"/>
      <c r="EV32" s="124"/>
      <c r="EW32" s="124"/>
      <c r="EX32" s="124"/>
      <c r="EY32" s="124"/>
      <c r="EZ32" s="124"/>
      <c r="FA32" s="124"/>
      <c r="FB32" s="124"/>
      <c r="FC32" s="124"/>
      <c r="FD32" s="124"/>
      <c r="FE32" s="124"/>
      <c r="FF32" s="124"/>
      <c r="FG32" s="124"/>
      <c r="FH32" s="124"/>
      <c r="FI32" s="124"/>
      <c r="FJ32" s="124"/>
      <c r="FK32" s="124"/>
      <c r="FL32" s="124"/>
      <c r="FM32" s="124"/>
      <c r="FN32" s="124"/>
      <c r="FO32" s="124"/>
      <c r="FP32" s="124"/>
      <c r="FQ32" s="124"/>
      <c r="FR32" s="124"/>
      <c r="FS32" s="124"/>
      <c r="FT32" s="124"/>
      <c r="FU32" s="124"/>
      <c r="FV32" s="124"/>
      <c r="FW32" s="124"/>
      <c r="FX32" s="124"/>
      <c r="FY32" s="124"/>
      <c r="FZ32" s="124"/>
      <c r="GA32" s="124"/>
      <c r="GB32" s="124"/>
      <c r="GC32" s="124"/>
      <c r="GD32" s="124"/>
      <c r="GE32" s="124"/>
      <c r="GF32" s="124"/>
      <c r="GG32" s="124"/>
      <c r="GH32" s="124"/>
      <c r="GI32" s="124"/>
      <c r="GJ32" s="124"/>
      <c r="GK32" s="124"/>
      <c r="GL32" s="124"/>
      <c r="GM32" s="124"/>
      <c r="GN32" s="124"/>
      <c r="GO32" s="124"/>
      <c r="GP32" s="124"/>
      <c r="GQ32" s="124"/>
      <c r="GR32" s="124"/>
      <c r="GS32" s="124"/>
      <c r="GT32" s="124"/>
      <c r="GU32" s="124"/>
      <c r="GV32" s="124"/>
      <c r="GW32" s="124"/>
      <c r="GX32" s="124"/>
      <c r="GY32" s="124"/>
      <c r="GZ32" s="124"/>
      <c r="HA32" s="124"/>
      <c r="HB32" s="124"/>
      <c r="HC32" s="124"/>
      <c r="HD32" s="124"/>
      <c r="HE32" s="124"/>
      <c r="HF32" s="124"/>
      <c r="HG32" s="124"/>
      <c r="HH32" s="124"/>
      <c r="HI32" s="124"/>
      <c r="HJ32" s="124"/>
      <c r="HK32" s="124"/>
      <c r="HL32" s="124"/>
      <c r="HM32" s="124"/>
      <c r="HN32" s="124"/>
      <c r="HO32" s="124"/>
      <c r="HP32" s="124"/>
      <c r="HQ32" s="124"/>
      <c r="HR32" s="124"/>
      <c r="HS32" s="124"/>
      <c r="HT32" s="124"/>
      <c r="HU32" s="124"/>
      <c r="HV32" s="124"/>
      <c r="HW32" s="124"/>
      <c r="HX32" s="124"/>
      <c r="HY32" s="124"/>
      <c r="HZ32" s="124"/>
      <c r="IA32" s="124"/>
      <c r="IB32" s="124"/>
      <c r="IC32" s="124"/>
      <c r="ID32" s="124"/>
      <c r="IE32" s="124"/>
      <c r="IF32" s="124"/>
      <c r="IG32" s="124"/>
      <c r="IH32" s="124"/>
      <c r="II32" s="124"/>
      <c r="IJ32" s="124"/>
      <c r="IK32" s="124"/>
      <c r="IL32" s="124"/>
      <c r="IM32" s="124"/>
      <c r="IN32" s="124"/>
      <c r="IO32" s="124"/>
      <c r="IP32" s="124"/>
      <c r="IQ32" s="124"/>
      <c r="IR32" s="124"/>
      <c r="IS32" s="124"/>
      <c r="IT32" s="124"/>
      <c r="IU32" s="124"/>
    </row>
    <row r="33" spans="1:255" s="125" customFormat="1" ht="12" customHeight="1" x14ac:dyDescent="0.25">
      <c r="A33" s="119"/>
      <c r="B33" s="120" t="s">
        <v>104</v>
      </c>
      <c r="C33" s="121" t="s">
        <v>20</v>
      </c>
      <c r="D33" s="121">
        <v>4</v>
      </c>
      <c r="E33" s="121" t="s">
        <v>74</v>
      </c>
      <c r="F33" s="122">
        <v>30000</v>
      </c>
      <c r="G33" s="123">
        <f t="shared" si="0"/>
        <v>120000</v>
      </c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  <c r="EC33" s="124"/>
      <c r="ED33" s="124"/>
      <c r="EE33" s="124"/>
      <c r="EF33" s="124"/>
      <c r="EG33" s="124"/>
      <c r="EH33" s="124"/>
      <c r="EI33" s="124"/>
      <c r="EJ33" s="124"/>
      <c r="EK33" s="124"/>
      <c r="EL33" s="124"/>
      <c r="EM33" s="124"/>
      <c r="EN33" s="124"/>
      <c r="EO33" s="124"/>
      <c r="EP33" s="124"/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K33" s="124"/>
      <c r="FL33" s="124"/>
      <c r="FM33" s="124"/>
      <c r="FN33" s="124"/>
      <c r="FO33" s="124"/>
      <c r="FP33" s="124"/>
      <c r="FQ33" s="124"/>
      <c r="FR33" s="124"/>
      <c r="FS33" s="124"/>
      <c r="FT33" s="124"/>
      <c r="FU33" s="124"/>
      <c r="FV33" s="124"/>
      <c r="FW33" s="124"/>
      <c r="FX33" s="124"/>
      <c r="FY33" s="124"/>
      <c r="FZ33" s="124"/>
      <c r="GA33" s="124"/>
      <c r="GB33" s="124"/>
      <c r="GC33" s="124"/>
      <c r="GD33" s="124"/>
      <c r="GE33" s="124"/>
      <c r="GF33" s="124"/>
      <c r="GG33" s="124"/>
      <c r="GH33" s="124"/>
      <c r="GI33" s="124"/>
      <c r="GJ33" s="124"/>
      <c r="GK33" s="124"/>
      <c r="GL33" s="124"/>
      <c r="GM33" s="124"/>
      <c r="GN33" s="124"/>
      <c r="GO33" s="124"/>
      <c r="GP33" s="124"/>
      <c r="GQ33" s="124"/>
      <c r="GR33" s="124"/>
      <c r="GS33" s="124"/>
      <c r="GT33" s="124"/>
      <c r="GU33" s="124"/>
      <c r="GV33" s="124"/>
      <c r="GW33" s="124"/>
      <c r="GX33" s="124"/>
      <c r="GY33" s="124"/>
      <c r="GZ33" s="124"/>
      <c r="HA33" s="124"/>
      <c r="HB33" s="124"/>
      <c r="HC33" s="124"/>
      <c r="HD33" s="124"/>
      <c r="HE33" s="124"/>
      <c r="HF33" s="124"/>
      <c r="HG33" s="124"/>
      <c r="HH33" s="124"/>
      <c r="HI33" s="124"/>
      <c r="HJ33" s="124"/>
      <c r="HK33" s="124"/>
      <c r="HL33" s="124"/>
      <c r="HM33" s="124"/>
      <c r="HN33" s="124"/>
      <c r="HO33" s="124"/>
      <c r="HP33" s="124"/>
      <c r="HQ33" s="124"/>
      <c r="HR33" s="124"/>
      <c r="HS33" s="124"/>
      <c r="HT33" s="124"/>
      <c r="HU33" s="124"/>
      <c r="HV33" s="124"/>
      <c r="HW33" s="124"/>
      <c r="HX33" s="124"/>
      <c r="HY33" s="124"/>
      <c r="HZ33" s="124"/>
      <c r="IA33" s="124"/>
      <c r="IB33" s="124"/>
      <c r="IC33" s="124"/>
      <c r="ID33" s="124"/>
      <c r="IE33" s="124"/>
      <c r="IF33" s="124"/>
      <c r="IG33" s="124"/>
      <c r="IH33" s="124"/>
      <c r="II33" s="124"/>
      <c r="IJ33" s="124"/>
      <c r="IK33" s="124"/>
      <c r="IL33" s="124"/>
      <c r="IM33" s="124"/>
      <c r="IN33" s="124"/>
      <c r="IO33" s="124"/>
      <c r="IP33" s="124"/>
      <c r="IQ33" s="124"/>
      <c r="IR33" s="124"/>
      <c r="IS33" s="124"/>
      <c r="IT33" s="124"/>
      <c r="IU33" s="124"/>
    </row>
    <row r="34" spans="1:255" s="125" customFormat="1" ht="12" customHeight="1" x14ac:dyDescent="0.25">
      <c r="A34" s="119"/>
      <c r="B34" s="120" t="s">
        <v>104</v>
      </c>
      <c r="C34" s="121" t="s">
        <v>20</v>
      </c>
      <c r="D34" s="121">
        <v>4</v>
      </c>
      <c r="E34" s="121" t="s">
        <v>69</v>
      </c>
      <c r="F34" s="122">
        <v>30000</v>
      </c>
      <c r="G34" s="123">
        <f t="shared" si="0"/>
        <v>120000</v>
      </c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  <c r="EC34" s="124"/>
      <c r="ED34" s="124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4"/>
      <c r="IP34" s="124"/>
      <c r="IQ34" s="124"/>
      <c r="IR34" s="124"/>
      <c r="IS34" s="124"/>
      <c r="IT34" s="124"/>
      <c r="IU34" s="124"/>
    </row>
    <row r="35" spans="1:255" s="125" customFormat="1" ht="12" customHeight="1" x14ac:dyDescent="0.25">
      <c r="A35" s="119"/>
      <c r="B35" s="120" t="s">
        <v>104</v>
      </c>
      <c r="C35" s="121" t="s">
        <v>20</v>
      </c>
      <c r="D35" s="121">
        <v>6</v>
      </c>
      <c r="E35" s="121" t="s">
        <v>80</v>
      </c>
      <c r="F35" s="122">
        <v>30000</v>
      </c>
      <c r="G35" s="123">
        <f t="shared" si="0"/>
        <v>180000</v>
      </c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  <c r="EC35" s="124"/>
      <c r="ED35" s="124"/>
      <c r="EE35" s="124"/>
      <c r="EF35" s="124"/>
      <c r="EG35" s="124"/>
      <c r="EH35" s="124"/>
      <c r="EI35" s="124"/>
      <c r="EJ35" s="124"/>
      <c r="EK35" s="124"/>
      <c r="EL35" s="124"/>
      <c r="EM35" s="124"/>
      <c r="EN35" s="124"/>
      <c r="EO35" s="124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  <c r="FK35" s="124"/>
      <c r="FL35" s="124"/>
      <c r="FM35" s="124"/>
      <c r="FN35" s="124"/>
      <c r="FO35" s="124"/>
      <c r="FP35" s="124"/>
      <c r="FQ35" s="124"/>
      <c r="FR35" s="124"/>
      <c r="FS35" s="124"/>
      <c r="FT35" s="124"/>
      <c r="FU35" s="124"/>
      <c r="FV35" s="124"/>
      <c r="FW35" s="124"/>
      <c r="FX35" s="124"/>
      <c r="FY35" s="124"/>
      <c r="FZ35" s="124"/>
      <c r="GA35" s="124"/>
      <c r="GB35" s="124"/>
      <c r="GC35" s="124"/>
      <c r="GD35" s="124"/>
      <c r="GE35" s="124"/>
      <c r="GF35" s="124"/>
      <c r="GG35" s="124"/>
      <c r="GH35" s="124"/>
      <c r="GI35" s="124"/>
      <c r="GJ35" s="124"/>
      <c r="GK35" s="124"/>
      <c r="GL35" s="124"/>
      <c r="GM35" s="124"/>
      <c r="GN35" s="124"/>
      <c r="GO35" s="124"/>
      <c r="GP35" s="124"/>
      <c r="GQ35" s="124"/>
      <c r="GR35" s="124"/>
      <c r="GS35" s="124"/>
      <c r="GT35" s="124"/>
      <c r="GU35" s="124"/>
      <c r="GV35" s="124"/>
      <c r="GW35" s="124"/>
      <c r="GX35" s="124"/>
      <c r="GY35" s="124"/>
      <c r="GZ35" s="124"/>
      <c r="HA35" s="124"/>
      <c r="HB35" s="124"/>
      <c r="HC35" s="124"/>
      <c r="HD35" s="124"/>
      <c r="HE35" s="124"/>
      <c r="HF35" s="124"/>
      <c r="HG35" s="124"/>
      <c r="HH35" s="124"/>
      <c r="HI35" s="124"/>
      <c r="HJ35" s="124"/>
      <c r="HK35" s="124"/>
      <c r="HL35" s="124"/>
      <c r="HM35" s="124"/>
      <c r="HN35" s="124"/>
      <c r="HO35" s="124"/>
      <c r="HP35" s="124"/>
      <c r="HQ35" s="124"/>
      <c r="HR35" s="124"/>
      <c r="HS35" s="124"/>
      <c r="HT35" s="124"/>
      <c r="HU35" s="124"/>
      <c r="HV35" s="124"/>
      <c r="HW35" s="124"/>
      <c r="HX35" s="124"/>
      <c r="HY35" s="124"/>
      <c r="HZ35" s="124"/>
      <c r="IA35" s="124"/>
      <c r="IB35" s="124"/>
      <c r="IC35" s="124"/>
      <c r="ID35" s="124"/>
      <c r="IE35" s="124"/>
      <c r="IF35" s="124"/>
      <c r="IG35" s="124"/>
      <c r="IH35" s="124"/>
      <c r="II35" s="124"/>
      <c r="IJ35" s="124"/>
      <c r="IK35" s="124"/>
      <c r="IL35" s="124"/>
      <c r="IM35" s="124"/>
      <c r="IN35" s="124"/>
      <c r="IO35" s="124"/>
      <c r="IP35" s="124"/>
      <c r="IQ35" s="124"/>
      <c r="IR35" s="124"/>
      <c r="IS35" s="124"/>
      <c r="IT35" s="124"/>
      <c r="IU35" s="124"/>
    </row>
    <row r="36" spans="1:255" s="125" customFormat="1" ht="12" customHeight="1" x14ac:dyDescent="0.25">
      <c r="A36" s="119"/>
      <c r="B36" s="120" t="s">
        <v>104</v>
      </c>
      <c r="C36" s="121" t="s">
        <v>20</v>
      </c>
      <c r="D36" s="121">
        <v>4</v>
      </c>
      <c r="E36" s="121" t="s">
        <v>89</v>
      </c>
      <c r="F36" s="122">
        <v>30000</v>
      </c>
      <c r="G36" s="123">
        <f t="shared" si="0"/>
        <v>120000</v>
      </c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  <c r="IU36" s="124"/>
    </row>
    <row r="37" spans="1:255" s="125" customFormat="1" ht="25.5" x14ac:dyDescent="0.25">
      <c r="A37" s="119"/>
      <c r="B37" s="145" t="s">
        <v>106</v>
      </c>
      <c r="C37" s="121" t="s">
        <v>20</v>
      </c>
      <c r="D37" s="121">
        <v>3</v>
      </c>
      <c r="E37" s="121" t="s">
        <v>74</v>
      </c>
      <c r="F37" s="122">
        <v>30000</v>
      </c>
      <c r="G37" s="123">
        <f t="shared" si="0"/>
        <v>90000</v>
      </c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  <c r="IU37" s="124"/>
    </row>
    <row r="38" spans="1:255" s="125" customFormat="1" ht="12" customHeight="1" x14ac:dyDescent="0.25">
      <c r="A38" s="119"/>
      <c r="B38" s="120" t="s">
        <v>107</v>
      </c>
      <c r="C38" s="121" t="s">
        <v>20</v>
      </c>
      <c r="D38" s="121">
        <v>3</v>
      </c>
      <c r="E38" s="121" t="s">
        <v>69</v>
      </c>
      <c r="F38" s="122">
        <v>30000</v>
      </c>
      <c r="G38" s="123">
        <f t="shared" si="0"/>
        <v>90000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  <c r="IU38" s="124"/>
    </row>
    <row r="39" spans="1:255" s="125" customFormat="1" ht="12" customHeight="1" x14ac:dyDescent="0.25">
      <c r="A39" s="119"/>
      <c r="B39" s="120" t="s">
        <v>108</v>
      </c>
      <c r="C39" s="121" t="s">
        <v>20</v>
      </c>
      <c r="D39" s="121">
        <v>12</v>
      </c>
      <c r="E39" s="121" t="s">
        <v>71</v>
      </c>
      <c r="F39" s="122">
        <v>30000</v>
      </c>
      <c r="G39" s="123">
        <f t="shared" si="0"/>
        <v>360000</v>
      </c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  <c r="IU39" s="124"/>
    </row>
    <row r="40" spans="1:255" s="125" customFormat="1" ht="12" customHeight="1" x14ac:dyDescent="0.25">
      <c r="A40" s="119"/>
      <c r="B40" s="120" t="s">
        <v>109</v>
      </c>
      <c r="C40" s="121" t="s">
        <v>20</v>
      </c>
      <c r="D40" s="121">
        <v>14</v>
      </c>
      <c r="E40" s="121" t="s">
        <v>71</v>
      </c>
      <c r="F40" s="122">
        <v>30000</v>
      </c>
      <c r="G40" s="123">
        <f t="shared" si="0"/>
        <v>420000</v>
      </c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</row>
    <row r="41" spans="1:255" s="125" customFormat="1" ht="12" customHeight="1" x14ac:dyDescent="0.25">
      <c r="A41" s="119"/>
      <c r="B41" s="120" t="s">
        <v>110</v>
      </c>
      <c r="C41" s="121" t="s">
        <v>20</v>
      </c>
      <c r="D41" s="121">
        <v>4</v>
      </c>
      <c r="E41" s="121" t="s">
        <v>78</v>
      </c>
      <c r="F41" s="122">
        <v>30000</v>
      </c>
      <c r="G41" s="123">
        <f t="shared" si="0"/>
        <v>120000</v>
      </c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</row>
    <row r="42" spans="1:255" s="125" customFormat="1" ht="12" customHeight="1" x14ac:dyDescent="0.25">
      <c r="A42" s="119"/>
      <c r="B42" s="120" t="s">
        <v>110</v>
      </c>
      <c r="C42" s="121" t="s">
        <v>20</v>
      </c>
      <c r="D42" s="121">
        <v>4</v>
      </c>
      <c r="E42" s="121" t="s">
        <v>81</v>
      </c>
      <c r="F42" s="122">
        <v>30000</v>
      </c>
      <c r="G42" s="123">
        <f t="shared" si="0"/>
        <v>120000</v>
      </c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/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/>
      <c r="FV42" s="124"/>
      <c r="FW42" s="124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124"/>
      <c r="GI42" s="124"/>
      <c r="GJ42" s="124"/>
      <c r="GK42" s="124"/>
      <c r="GL42" s="124"/>
      <c r="GM42" s="124"/>
      <c r="GN42" s="124"/>
      <c r="GO42" s="124"/>
      <c r="GP42" s="124"/>
      <c r="GQ42" s="124"/>
      <c r="GR42" s="124"/>
      <c r="GS42" s="124"/>
      <c r="GT42" s="124"/>
      <c r="GU42" s="124"/>
      <c r="GV42" s="12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124"/>
      <c r="HK42" s="124"/>
      <c r="HL42" s="124"/>
      <c r="HM42" s="124"/>
      <c r="HN42" s="124"/>
      <c r="HO42" s="124"/>
      <c r="HP42" s="124"/>
      <c r="HQ42" s="124"/>
      <c r="HR42" s="124"/>
      <c r="HS42" s="124"/>
      <c r="HT42" s="124"/>
      <c r="HU42" s="124"/>
      <c r="HV42" s="124"/>
      <c r="HW42" s="124"/>
      <c r="HX42" s="124"/>
      <c r="HY42" s="124"/>
      <c r="HZ42" s="124"/>
      <c r="IA42" s="12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  <c r="IU42" s="124"/>
    </row>
    <row r="43" spans="1:255" s="125" customFormat="1" ht="12" customHeight="1" x14ac:dyDescent="0.25">
      <c r="A43" s="119"/>
      <c r="B43" s="120" t="s">
        <v>110</v>
      </c>
      <c r="C43" s="121" t="s">
        <v>20</v>
      </c>
      <c r="D43" s="121">
        <v>4</v>
      </c>
      <c r="E43" s="121" t="s">
        <v>72</v>
      </c>
      <c r="F43" s="122">
        <v>30000</v>
      </c>
      <c r="G43" s="123">
        <f t="shared" si="0"/>
        <v>120000</v>
      </c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</row>
    <row r="44" spans="1:255" s="125" customFormat="1" ht="12" customHeight="1" x14ac:dyDescent="0.25">
      <c r="A44" s="119"/>
      <c r="B44" s="120" t="s">
        <v>110</v>
      </c>
      <c r="C44" s="121" t="s">
        <v>20</v>
      </c>
      <c r="D44" s="121">
        <v>4</v>
      </c>
      <c r="E44" s="121" t="s">
        <v>73</v>
      </c>
      <c r="F44" s="122">
        <v>30000</v>
      </c>
      <c r="G44" s="123">
        <f t="shared" si="0"/>
        <v>120000</v>
      </c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  <c r="EC44" s="124"/>
      <c r="ED44" s="124"/>
      <c r="EE44" s="124"/>
      <c r="EF44" s="124"/>
      <c r="EG44" s="124"/>
      <c r="EH44" s="124"/>
      <c r="EI44" s="124"/>
      <c r="EJ44" s="124"/>
      <c r="EK44" s="124"/>
      <c r="EL44" s="124"/>
      <c r="EM44" s="124"/>
      <c r="EN44" s="124"/>
      <c r="EO44" s="124"/>
      <c r="EP44" s="124"/>
      <c r="EQ44" s="124"/>
      <c r="ER44" s="124"/>
      <c r="ES44" s="124"/>
      <c r="ET44" s="124"/>
      <c r="EU44" s="124"/>
      <c r="EV44" s="124"/>
      <c r="EW44" s="124"/>
      <c r="EX44" s="124"/>
      <c r="EY44" s="124"/>
      <c r="EZ44" s="124"/>
      <c r="FA44" s="124"/>
      <c r="FB44" s="124"/>
      <c r="FC44" s="124"/>
      <c r="FD44" s="124"/>
      <c r="FE44" s="124"/>
      <c r="FF44" s="124"/>
      <c r="FG44" s="124"/>
      <c r="FH44" s="124"/>
      <c r="FI44" s="124"/>
      <c r="FJ44" s="124"/>
      <c r="FK44" s="124"/>
      <c r="FL44" s="124"/>
      <c r="FM44" s="124"/>
      <c r="FN44" s="124"/>
      <c r="FO44" s="124"/>
      <c r="FP44" s="124"/>
      <c r="FQ44" s="124"/>
      <c r="FR44" s="124"/>
      <c r="FS44" s="124"/>
      <c r="FT44" s="124"/>
      <c r="FU44" s="124"/>
      <c r="FV44" s="124"/>
      <c r="FW44" s="124"/>
      <c r="FX44" s="124"/>
      <c r="FY44" s="124"/>
      <c r="FZ44" s="124"/>
      <c r="GA44" s="124"/>
      <c r="GB44" s="124"/>
      <c r="GC44" s="124"/>
      <c r="GD44" s="124"/>
      <c r="GE44" s="124"/>
      <c r="GF44" s="124"/>
      <c r="GG44" s="124"/>
      <c r="GH44" s="124"/>
      <c r="GI44" s="124"/>
      <c r="GJ44" s="124"/>
      <c r="GK44" s="124"/>
      <c r="GL44" s="124"/>
      <c r="GM44" s="124"/>
      <c r="GN44" s="124"/>
      <c r="GO44" s="124"/>
      <c r="GP44" s="124"/>
      <c r="GQ44" s="124"/>
      <c r="GR44" s="124"/>
      <c r="GS44" s="124"/>
      <c r="GT44" s="124"/>
      <c r="GU44" s="124"/>
      <c r="GV44" s="124"/>
      <c r="GW44" s="124"/>
      <c r="GX44" s="124"/>
      <c r="GY44" s="124"/>
      <c r="GZ44" s="124"/>
      <c r="HA44" s="124"/>
      <c r="HB44" s="124"/>
      <c r="HC44" s="124"/>
      <c r="HD44" s="124"/>
      <c r="HE44" s="124"/>
      <c r="HF44" s="124"/>
      <c r="HG44" s="124"/>
      <c r="HH44" s="124"/>
      <c r="HI44" s="124"/>
      <c r="HJ44" s="124"/>
      <c r="HK44" s="124"/>
      <c r="HL44" s="124"/>
      <c r="HM44" s="124"/>
      <c r="HN44" s="124"/>
      <c r="HO44" s="124"/>
      <c r="HP44" s="124"/>
      <c r="HQ44" s="124"/>
      <c r="HR44" s="124"/>
      <c r="HS44" s="124"/>
      <c r="HT44" s="124"/>
      <c r="HU44" s="124"/>
      <c r="HV44" s="124"/>
      <c r="HW44" s="124"/>
      <c r="HX44" s="124"/>
      <c r="HY44" s="124"/>
      <c r="HZ44" s="124"/>
      <c r="IA44" s="124"/>
      <c r="IB44" s="124"/>
      <c r="IC44" s="124"/>
      <c r="ID44" s="124"/>
      <c r="IE44" s="124"/>
      <c r="IF44" s="124"/>
      <c r="IG44" s="124"/>
      <c r="IH44" s="124"/>
      <c r="II44" s="124"/>
      <c r="IJ44" s="124"/>
      <c r="IK44" s="124"/>
      <c r="IL44" s="124"/>
      <c r="IM44" s="124"/>
      <c r="IN44" s="124"/>
      <c r="IO44" s="124"/>
      <c r="IP44" s="124"/>
      <c r="IQ44" s="124"/>
      <c r="IR44" s="124"/>
      <c r="IS44" s="124"/>
      <c r="IT44" s="124"/>
      <c r="IU44" s="124"/>
    </row>
    <row r="45" spans="1:255" ht="12.75" customHeight="1" x14ac:dyDescent="0.25">
      <c r="A45" s="5"/>
      <c r="B45" s="126" t="s">
        <v>21</v>
      </c>
      <c r="C45" s="127"/>
      <c r="D45" s="127"/>
      <c r="E45" s="127"/>
      <c r="F45" s="128"/>
      <c r="G45" s="129">
        <f>SUM(G21:G44)</f>
        <v>3162500</v>
      </c>
    </row>
    <row r="46" spans="1:255" ht="12" customHeight="1" x14ac:dyDescent="0.25">
      <c r="A46" s="2"/>
      <c r="B46" s="34"/>
      <c r="C46" s="37"/>
      <c r="D46" s="37"/>
      <c r="E46" s="36"/>
      <c r="F46" s="39"/>
      <c r="G46" s="40"/>
    </row>
    <row r="47" spans="1:255" ht="12" customHeight="1" x14ac:dyDescent="0.25">
      <c r="A47" s="5"/>
      <c r="B47" s="41" t="s">
        <v>22</v>
      </c>
      <c r="C47" s="42"/>
      <c r="D47" s="43"/>
      <c r="E47" s="43"/>
      <c r="F47" s="44"/>
      <c r="G47" s="45"/>
    </row>
    <row r="48" spans="1:255" ht="24" customHeight="1" x14ac:dyDescent="0.25">
      <c r="A48" s="5"/>
      <c r="B48" s="46" t="s">
        <v>14</v>
      </c>
      <c r="C48" s="47" t="s">
        <v>15</v>
      </c>
      <c r="D48" s="47" t="s">
        <v>16</v>
      </c>
      <c r="E48" s="46" t="s">
        <v>59</v>
      </c>
      <c r="F48" s="47" t="s">
        <v>18</v>
      </c>
      <c r="G48" s="46" t="s">
        <v>19</v>
      </c>
    </row>
    <row r="49" spans="1:255" s="125" customFormat="1" ht="12" customHeight="1" x14ac:dyDescent="0.25">
      <c r="A49" s="119"/>
      <c r="B49" s="120" t="s">
        <v>111</v>
      </c>
      <c r="C49" s="121" t="s">
        <v>67</v>
      </c>
      <c r="D49" s="121">
        <v>1</v>
      </c>
      <c r="E49" s="121" t="s">
        <v>105</v>
      </c>
      <c r="F49" s="122">
        <v>50000</v>
      </c>
      <c r="G49" s="123">
        <f>F49*D49</f>
        <v>50000</v>
      </c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/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/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/>
      <c r="FV49" s="124"/>
      <c r="FW49" s="124"/>
      <c r="FX49" s="124"/>
      <c r="FY49" s="124"/>
      <c r="FZ49" s="124"/>
      <c r="GA49" s="124"/>
      <c r="GB49" s="124"/>
      <c r="GC49" s="124"/>
      <c r="GD49" s="124"/>
      <c r="GE49" s="124"/>
      <c r="GF49" s="124"/>
      <c r="GG49" s="124"/>
      <c r="GH49" s="124"/>
      <c r="GI49" s="124"/>
      <c r="GJ49" s="124"/>
      <c r="GK49" s="124"/>
      <c r="GL49" s="124"/>
      <c r="GM49" s="124"/>
      <c r="GN49" s="124"/>
      <c r="GO49" s="124"/>
      <c r="GP49" s="124"/>
      <c r="GQ49" s="124"/>
      <c r="GR49" s="124"/>
      <c r="GS49" s="124"/>
      <c r="GT49" s="124"/>
      <c r="GU49" s="124"/>
      <c r="GV49" s="124"/>
      <c r="GW49" s="124"/>
      <c r="GX49" s="124"/>
      <c r="GY49" s="124"/>
      <c r="GZ49" s="124"/>
      <c r="HA49" s="124"/>
      <c r="HB49" s="124"/>
      <c r="HC49" s="124"/>
      <c r="HD49" s="124"/>
      <c r="HE49" s="124"/>
      <c r="HF49" s="124"/>
      <c r="HG49" s="124"/>
      <c r="HH49" s="124"/>
      <c r="HI49" s="124"/>
      <c r="HJ49" s="124"/>
      <c r="HK49" s="124"/>
      <c r="HL49" s="124"/>
      <c r="HM49" s="124"/>
      <c r="HN49" s="124"/>
      <c r="HO49" s="124"/>
      <c r="HP49" s="124"/>
      <c r="HQ49" s="124"/>
      <c r="HR49" s="124"/>
      <c r="HS49" s="124"/>
      <c r="HT49" s="124"/>
      <c r="HU49" s="124"/>
      <c r="HV49" s="124"/>
      <c r="HW49" s="124"/>
      <c r="HX49" s="124"/>
      <c r="HY49" s="124"/>
      <c r="HZ49" s="124"/>
      <c r="IA49" s="124"/>
      <c r="IB49" s="124"/>
      <c r="IC49" s="124"/>
      <c r="ID49" s="124"/>
      <c r="IE49" s="124"/>
      <c r="IF49" s="124"/>
      <c r="IG49" s="124"/>
      <c r="IH49" s="124"/>
      <c r="II49" s="124"/>
      <c r="IJ49" s="124"/>
      <c r="IK49" s="124"/>
      <c r="IL49" s="124"/>
      <c r="IM49" s="124"/>
      <c r="IN49" s="124"/>
      <c r="IO49" s="124"/>
      <c r="IP49" s="124"/>
      <c r="IQ49" s="124"/>
      <c r="IR49" s="124"/>
      <c r="IS49" s="124"/>
      <c r="IT49" s="124"/>
      <c r="IU49" s="124"/>
    </row>
    <row r="50" spans="1:255" ht="12.75" customHeight="1" x14ac:dyDescent="0.25">
      <c r="A50" s="5"/>
      <c r="B50" s="126" t="s">
        <v>23</v>
      </c>
      <c r="C50" s="127"/>
      <c r="D50" s="127"/>
      <c r="E50" s="127"/>
      <c r="F50" s="128"/>
      <c r="G50" s="129">
        <f>SUM(G49)</f>
        <v>50000</v>
      </c>
    </row>
    <row r="51" spans="1:255" ht="12" customHeight="1" x14ac:dyDescent="0.25">
      <c r="A51" s="2"/>
      <c r="B51" s="48"/>
      <c r="C51" s="49"/>
      <c r="D51" s="49"/>
      <c r="E51" s="50"/>
      <c r="F51" s="51"/>
      <c r="G51" s="52"/>
    </row>
    <row r="52" spans="1:255" ht="12" customHeight="1" x14ac:dyDescent="0.25">
      <c r="A52" s="5"/>
      <c r="B52" s="41" t="s">
        <v>24</v>
      </c>
      <c r="C52" s="42"/>
      <c r="D52" s="43"/>
      <c r="E52" s="43"/>
      <c r="F52" s="44"/>
      <c r="G52" s="45"/>
    </row>
    <row r="53" spans="1:255" ht="24" customHeight="1" x14ac:dyDescent="0.25">
      <c r="A53" s="5"/>
      <c r="B53" s="46" t="s">
        <v>14</v>
      </c>
      <c r="C53" s="47" t="s">
        <v>15</v>
      </c>
      <c r="D53" s="47" t="s">
        <v>16</v>
      </c>
      <c r="E53" s="46" t="s">
        <v>17</v>
      </c>
      <c r="F53" s="47" t="s">
        <v>18</v>
      </c>
      <c r="G53" s="46" t="s">
        <v>19</v>
      </c>
    </row>
    <row r="54" spans="1:255" s="125" customFormat="1" ht="12" customHeight="1" x14ac:dyDescent="0.25">
      <c r="A54" s="119"/>
      <c r="B54" s="120" t="s">
        <v>112</v>
      </c>
      <c r="C54" s="121" t="s">
        <v>25</v>
      </c>
      <c r="D54" s="121">
        <v>0.25</v>
      </c>
      <c r="E54" s="121" t="s">
        <v>70</v>
      </c>
      <c r="F54" s="122">
        <v>240000</v>
      </c>
      <c r="G54" s="123">
        <f>+F54*D54</f>
        <v>60000</v>
      </c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  <c r="EP54" s="124"/>
      <c r="EQ54" s="124"/>
      <c r="ER54" s="124"/>
      <c r="ES54" s="124"/>
      <c r="ET54" s="124"/>
      <c r="EU54" s="124"/>
      <c r="EV54" s="124"/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/>
      <c r="FI54" s="124"/>
      <c r="FJ54" s="124"/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/>
      <c r="FV54" s="124"/>
      <c r="FW54" s="124"/>
      <c r="FX54" s="124"/>
      <c r="FY54" s="124"/>
      <c r="FZ54" s="124"/>
      <c r="GA54" s="124"/>
      <c r="GB54" s="124"/>
      <c r="GC54" s="124"/>
      <c r="GD54" s="124"/>
      <c r="GE54" s="124"/>
      <c r="GF54" s="124"/>
      <c r="GG54" s="124"/>
      <c r="GH54" s="124"/>
      <c r="GI54" s="124"/>
      <c r="GJ54" s="124"/>
      <c r="GK54" s="124"/>
      <c r="GL54" s="124"/>
      <c r="GM54" s="124"/>
      <c r="GN54" s="124"/>
      <c r="GO54" s="124"/>
      <c r="GP54" s="124"/>
      <c r="GQ54" s="124"/>
      <c r="GR54" s="124"/>
      <c r="GS54" s="124"/>
      <c r="GT54" s="124"/>
      <c r="GU54" s="124"/>
      <c r="GV54" s="124"/>
      <c r="GW54" s="124"/>
      <c r="GX54" s="124"/>
      <c r="GY54" s="124"/>
      <c r="GZ54" s="124"/>
      <c r="HA54" s="124"/>
      <c r="HB54" s="124"/>
      <c r="HC54" s="124"/>
      <c r="HD54" s="124"/>
      <c r="HE54" s="124"/>
      <c r="HF54" s="124"/>
      <c r="HG54" s="124"/>
      <c r="HH54" s="124"/>
      <c r="HI54" s="124"/>
      <c r="HJ54" s="124"/>
      <c r="HK54" s="124"/>
      <c r="HL54" s="124"/>
      <c r="HM54" s="124"/>
      <c r="HN54" s="124"/>
      <c r="HO54" s="124"/>
      <c r="HP54" s="124"/>
      <c r="HQ54" s="124"/>
      <c r="HR54" s="124"/>
      <c r="HS54" s="124"/>
      <c r="HT54" s="124"/>
      <c r="HU54" s="124"/>
      <c r="HV54" s="124"/>
      <c r="HW54" s="124"/>
      <c r="HX54" s="124"/>
      <c r="HY54" s="124"/>
      <c r="HZ54" s="124"/>
      <c r="IA54" s="124"/>
      <c r="IB54" s="124"/>
      <c r="IC54" s="124"/>
      <c r="ID54" s="124"/>
      <c r="IE54" s="124"/>
      <c r="IF54" s="124"/>
      <c r="IG54" s="124"/>
      <c r="IH54" s="124"/>
      <c r="II54" s="124"/>
      <c r="IJ54" s="124"/>
      <c r="IK54" s="124"/>
      <c r="IL54" s="124"/>
      <c r="IM54" s="124"/>
      <c r="IN54" s="124"/>
      <c r="IO54" s="124"/>
      <c r="IP54" s="124"/>
      <c r="IQ54" s="124"/>
      <c r="IR54" s="124"/>
      <c r="IS54" s="124"/>
      <c r="IT54" s="124"/>
      <c r="IU54" s="124"/>
    </row>
    <row r="55" spans="1:255" s="125" customFormat="1" ht="12" customHeight="1" x14ac:dyDescent="0.25">
      <c r="A55" s="119"/>
      <c r="B55" s="120" t="s">
        <v>61</v>
      </c>
      <c r="C55" s="121" t="s">
        <v>25</v>
      </c>
      <c r="D55" s="121">
        <v>0.3</v>
      </c>
      <c r="E55" s="121" t="s">
        <v>73</v>
      </c>
      <c r="F55" s="122">
        <v>300000</v>
      </c>
      <c r="G55" s="123">
        <f t="shared" ref="G55:G67" si="1">D55*F55</f>
        <v>90000</v>
      </c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  <c r="IU55" s="124"/>
    </row>
    <row r="56" spans="1:255" s="125" customFormat="1" ht="12" customHeight="1" x14ac:dyDescent="0.25">
      <c r="A56" s="119"/>
      <c r="B56" s="120" t="s">
        <v>113</v>
      </c>
      <c r="C56" s="121" t="s">
        <v>25</v>
      </c>
      <c r="D56" s="121">
        <v>0.2</v>
      </c>
      <c r="E56" s="121" t="s">
        <v>73</v>
      </c>
      <c r="F56" s="122">
        <v>250000</v>
      </c>
      <c r="G56" s="123">
        <f t="shared" si="1"/>
        <v>50000</v>
      </c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  <c r="IU56" s="124"/>
    </row>
    <row r="57" spans="1:255" s="125" customFormat="1" ht="12" customHeight="1" x14ac:dyDescent="0.25">
      <c r="A57" s="119"/>
      <c r="B57" s="120" t="s">
        <v>62</v>
      </c>
      <c r="C57" s="121" t="s">
        <v>25</v>
      </c>
      <c r="D57" s="121">
        <v>0.25</v>
      </c>
      <c r="E57" s="121" t="s">
        <v>73</v>
      </c>
      <c r="F57" s="122">
        <v>80000</v>
      </c>
      <c r="G57" s="123">
        <f t="shared" si="1"/>
        <v>20000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  <c r="IU57" s="124"/>
    </row>
    <row r="58" spans="1:255" s="125" customFormat="1" ht="12" customHeight="1" x14ac:dyDescent="0.25">
      <c r="A58" s="119"/>
      <c r="B58" s="120" t="s">
        <v>114</v>
      </c>
      <c r="C58" s="121" t="s">
        <v>25</v>
      </c>
      <c r="D58" s="121">
        <v>0.25</v>
      </c>
      <c r="E58" s="121" t="s">
        <v>73</v>
      </c>
      <c r="F58" s="122">
        <v>80000</v>
      </c>
      <c r="G58" s="123">
        <f t="shared" si="1"/>
        <v>20000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4"/>
      <c r="GE58" s="124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4"/>
      <c r="GR58" s="124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4"/>
      <c r="HE58" s="124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4"/>
      <c r="HR58" s="124"/>
      <c r="HS58" s="124"/>
      <c r="HT58" s="124"/>
      <c r="HU58" s="124"/>
      <c r="HV58" s="124"/>
      <c r="HW58" s="124"/>
      <c r="HX58" s="124"/>
      <c r="HY58" s="124"/>
      <c r="HZ58" s="124"/>
      <c r="IA58" s="124"/>
      <c r="IB58" s="124"/>
      <c r="IC58" s="124"/>
      <c r="ID58" s="124"/>
      <c r="IE58" s="124"/>
      <c r="IF58" s="124"/>
      <c r="IG58" s="124"/>
      <c r="IH58" s="124"/>
      <c r="II58" s="124"/>
      <c r="IJ58" s="124"/>
      <c r="IK58" s="124"/>
      <c r="IL58" s="124"/>
      <c r="IM58" s="124"/>
      <c r="IN58" s="124"/>
      <c r="IO58" s="124"/>
      <c r="IP58" s="124"/>
      <c r="IQ58" s="124"/>
      <c r="IR58" s="124"/>
      <c r="IS58" s="124"/>
      <c r="IT58" s="124"/>
      <c r="IU58" s="124"/>
    </row>
    <row r="59" spans="1:255" s="125" customFormat="1" ht="12" customHeight="1" x14ac:dyDescent="0.25">
      <c r="A59" s="119"/>
      <c r="B59" s="120" t="s">
        <v>58</v>
      </c>
      <c r="C59" s="121" t="s">
        <v>25</v>
      </c>
      <c r="D59" s="121">
        <v>0.1</v>
      </c>
      <c r="E59" s="121" t="s">
        <v>73</v>
      </c>
      <c r="F59" s="122">
        <v>200000</v>
      </c>
      <c r="G59" s="123">
        <f t="shared" si="1"/>
        <v>20000</v>
      </c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4"/>
      <c r="GE59" s="124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4"/>
      <c r="GR59" s="124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4"/>
      <c r="HE59" s="124"/>
      <c r="HF59" s="124"/>
      <c r="HG59" s="124"/>
      <c r="HH59" s="124"/>
      <c r="HI59" s="124"/>
      <c r="HJ59" s="124"/>
      <c r="HK59" s="124"/>
      <c r="HL59" s="124"/>
      <c r="HM59" s="124"/>
      <c r="HN59" s="124"/>
      <c r="HO59" s="124"/>
      <c r="HP59" s="124"/>
      <c r="HQ59" s="124"/>
      <c r="HR59" s="124"/>
      <c r="HS59" s="124"/>
      <c r="HT59" s="124"/>
      <c r="HU59" s="124"/>
      <c r="HV59" s="124"/>
      <c r="HW59" s="124"/>
      <c r="HX59" s="124"/>
      <c r="HY59" s="124"/>
      <c r="HZ59" s="124"/>
      <c r="IA59" s="124"/>
      <c r="IB59" s="124"/>
      <c r="IC59" s="124"/>
      <c r="ID59" s="124"/>
      <c r="IE59" s="124"/>
      <c r="IF59" s="124"/>
      <c r="IG59" s="124"/>
      <c r="IH59" s="124"/>
      <c r="II59" s="124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  <c r="IT59" s="124"/>
      <c r="IU59" s="124"/>
    </row>
    <row r="60" spans="1:255" s="125" customFormat="1" ht="12" customHeight="1" x14ac:dyDescent="0.25">
      <c r="A60" s="119"/>
      <c r="B60" s="120" t="s">
        <v>115</v>
      </c>
      <c r="C60" s="121" t="s">
        <v>25</v>
      </c>
      <c r="D60" s="121">
        <v>0.25</v>
      </c>
      <c r="E60" s="121" t="s">
        <v>116</v>
      </c>
      <c r="F60" s="122">
        <v>80000</v>
      </c>
      <c r="G60" s="123">
        <f t="shared" si="1"/>
        <v>20000</v>
      </c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/>
      <c r="EX60" s="124"/>
      <c r="EY60" s="124"/>
      <c r="EZ60" s="124"/>
      <c r="FA60" s="124"/>
      <c r="FB60" s="124"/>
      <c r="FC60" s="124"/>
      <c r="FD60" s="124"/>
      <c r="FE60" s="124"/>
      <c r="FF60" s="124"/>
      <c r="FG60" s="124"/>
      <c r="FH60" s="124"/>
      <c r="FI60" s="124"/>
      <c r="FJ60" s="124"/>
      <c r="FK60" s="124"/>
      <c r="FL60" s="124"/>
      <c r="FM60" s="124"/>
      <c r="FN60" s="124"/>
      <c r="FO60" s="124"/>
      <c r="FP60" s="124"/>
      <c r="FQ60" s="124"/>
      <c r="FR60" s="124"/>
      <c r="FS60" s="124"/>
      <c r="FT60" s="124"/>
      <c r="FU60" s="124"/>
      <c r="FV60" s="124"/>
      <c r="FW60" s="124"/>
      <c r="FX60" s="124"/>
      <c r="FY60" s="124"/>
      <c r="FZ60" s="124"/>
      <c r="GA60" s="124"/>
      <c r="GB60" s="124"/>
      <c r="GC60" s="124"/>
      <c r="GD60" s="124"/>
      <c r="GE60" s="124"/>
      <c r="GF60" s="124"/>
      <c r="GG60" s="124"/>
      <c r="GH60" s="124"/>
      <c r="GI60" s="124"/>
      <c r="GJ60" s="124"/>
      <c r="GK60" s="124"/>
      <c r="GL60" s="124"/>
      <c r="GM60" s="124"/>
      <c r="GN60" s="124"/>
      <c r="GO60" s="124"/>
      <c r="GP60" s="124"/>
      <c r="GQ60" s="124"/>
      <c r="GR60" s="124"/>
      <c r="GS60" s="124"/>
      <c r="GT60" s="124"/>
      <c r="GU60" s="124"/>
      <c r="GV60" s="124"/>
      <c r="GW60" s="124"/>
      <c r="GX60" s="124"/>
      <c r="GY60" s="124"/>
      <c r="GZ60" s="124"/>
      <c r="HA60" s="124"/>
      <c r="HB60" s="124"/>
      <c r="HC60" s="124"/>
      <c r="HD60" s="124"/>
      <c r="HE60" s="124"/>
      <c r="HF60" s="124"/>
      <c r="HG60" s="124"/>
      <c r="HH60" s="124"/>
      <c r="HI60" s="124"/>
      <c r="HJ60" s="124"/>
      <c r="HK60" s="124"/>
      <c r="HL60" s="124"/>
      <c r="HM60" s="124"/>
      <c r="HN60" s="124"/>
      <c r="HO60" s="124"/>
      <c r="HP60" s="124"/>
      <c r="HQ60" s="124"/>
      <c r="HR60" s="124"/>
      <c r="HS60" s="124"/>
      <c r="HT60" s="124"/>
      <c r="HU60" s="124"/>
      <c r="HV60" s="124"/>
      <c r="HW60" s="124"/>
      <c r="HX60" s="124"/>
      <c r="HY60" s="124"/>
      <c r="HZ60" s="124"/>
      <c r="IA60" s="124"/>
      <c r="IB60" s="124"/>
      <c r="IC60" s="124"/>
      <c r="ID60" s="124"/>
      <c r="IE60" s="124"/>
      <c r="IF60" s="124"/>
      <c r="IG60" s="124"/>
      <c r="IH60" s="124"/>
      <c r="II60" s="124"/>
      <c r="IJ60" s="124"/>
      <c r="IK60" s="124"/>
      <c r="IL60" s="124"/>
      <c r="IM60" s="124"/>
      <c r="IN60" s="124"/>
      <c r="IO60" s="124"/>
      <c r="IP60" s="124"/>
      <c r="IQ60" s="124"/>
      <c r="IR60" s="124"/>
      <c r="IS60" s="124"/>
      <c r="IT60" s="124"/>
      <c r="IU60" s="124"/>
    </row>
    <row r="61" spans="1:255" s="125" customFormat="1" ht="12" customHeight="1" x14ac:dyDescent="0.25">
      <c r="A61" s="119"/>
      <c r="B61" s="120" t="s">
        <v>117</v>
      </c>
      <c r="C61" s="121" t="s">
        <v>25</v>
      </c>
      <c r="D61" s="121">
        <v>1</v>
      </c>
      <c r="E61" s="121" t="s">
        <v>69</v>
      </c>
      <c r="F61" s="122">
        <v>80000</v>
      </c>
      <c r="G61" s="123">
        <f t="shared" si="1"/>
        <v>80000</v>
      </c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/>
      <c r="EL61" s="124"/>
      <c r="EM61" s="124"/>
      <c r="EN61" s="124"/>
      <c r="EO61" s="124"/>
      <c r="EP61" s="124"/>
      <c r="EQ61" s="124"/>
      <c r="ER61" s="124"/>
      <c r="ES61" s="124"/>
      <c r="ET61" s="124"/>
      <c r="EU61" s="124"/>
      <c r="EV61" s="124"/>
      <c r="EW61" s="124"/>
      <c r="EX61" s="124"/>
      <c r="EY61" s="124"/>
      <c r="EZ61" s="124"/>
      <c r="FA61" s="124"/>
      <c r="FB61" s="124"/>
      <c r="FC61" s="124"/>
      <c r="FD61" s="124"/>
      <c r="FE61" s="124"/>
      <c r="FF61" s="124"/>
      <c r="FG61" s="124"/>
      <c r="FH61" s="124"/>
      <c r="FI61" s="124"/>
      <c r="FJ61" s="124"/>
      <c r="FK61" s="124"/>
      <c r="FL61" s="124"/>
      <c r="FM61" s="124"/>
      <c r="FN61" s="124"/>
      <c r="FO61" s="124"/>
      <c r="FP61" s="124"/>
      <c r="FQ61" s="124"/>
      <c r="FR61" s="124"/>
      <c r="FS61" s="124"/>
      <c r="FT61" s="124"/>
      <c r="FU61" s="124"/>
      <c r="FV61" s="124"/>
      <c r="FW61" s="124"/>
      <c r="FX61" s="124"/>
      <c r="FY61" s="124"/>
      <c r="FZ61" s="124"/>
      <c r="GA61" s="124"/>
      <c r="GB61" s="124"/>
      <c r="GC61" s="124"/>
      <c r="GD61" s="124"/>
      <c r="GE61" s="124"/>
      <c r="GF61" s="124"/>
      <c r="GG61" s="124"/>
      <c r="GH61" s="124"/>
      <c r="GI61" s="124"/>
      <c r="GJ61" s="124"/>
      <c r="GK61" s="124"/>
      <c r="GL61" s="124"/>
      <c r="GM61" s="124"/>
      <c r="GN61" s="124"/>
      <c r="GO61" s="124"/>
      <c r="GP61" s="124"/>
      <c r="GQ61" s="124"/>
      <c r="GR61" s="124"/>
      <c r="GS61" s="124"/>
      <c r="GT61" s="124"/>
      <c r="GU61" s="124"/>
      <c r="GV61" s="124"/>
      <c r="GW61" s="124"/>
      <c r="GX61" s="124"/>
      <c r="GY61" s="124"/>
      <c r="GZ61" s="124"/>
      <c r="HA61" s="124"/>
      <c r="HB61" s="124"/>
      <c r="HC61" s="124"/>
      <c r="HD61" s="124"/>
      <c r="HE61" s="124"/>
      <c r="HF61" s="124"/>
      <c r="HG61" s="124"/>
      <c r="HH61" s="124"/>
      <c r="HI61" s="124"/>
      <c r="HJ61" s="124"/>
      <c r="HK61" s="124"/>
      <c r="HL61" s="124"/>
      <c r="HM61" s="124"/>
      <c r="HN61" s="124"/>
      <c r="HO61" s="124"/>
      <c r="HP61" s="124"/>
      <c r="HQ61" s="124"/>
      <c r="HR61" s="124"/>
      <c r="HS61" s="124"/>
      <c r="HT61" s="124"/>
      <c r="HU61" s="124"/>
      <c r="HV61" s="124"/>
      <c r="HW61" s="124"/>
      <c r="HX61" s="124"/>
      <c r="HY61" s="124"/>
      <c r="HZ61" s="124"/>
      <c r="IA61" s="124"/>
      <c r="IB61" s="124"/>
      <c r="IC61" s="124"/>
      <c r="ID61" s="124"/>
      <c r="IE61" s="124"/>
      <c r="IF61" s="124"/>
      <c r="IG61" s="124"/>
      <c r="IH61" s="124"/>
      <c r="II61" s="124"/>
      <c r="IJ61" s="124"/>
      <c r="IK61" s="124"/>
      <c r="IL61" s="124"/>
      <c r="IM61" s="124"/>
      <c r="IN61" s="124"/>
      <c r="IO61" s="124"/>
      <c r="IP61" s="124"/>
      <c r="IQ61" s="124"/>
      <c r="IR61" s="124"/>
      <c r="IS61" s="124"/>
      <c r="IT61" s="124"/>
      <c r="IU61" s="124"/>
    </row>
    <row r="62" spans="1:255" s="125" customFormat="1" ht="12" customHeight="1" x14ac:dyDescent="0.25">
      <c r="A62" s="119"/>
      <c r="B62" s="120" t="s">
        <v>119</v>
      </c>
      <c r="C62" s="121" t="s">
        <v>25</v>
      </c>
      <c r="D62" s="121">
        <v>2</v>
      </c>
      <c r="E62" s="121" t="s">
        <v>73</v>
      </c>
      <c r="F62" s="122">
        <v>80000</v>
      </c>
      <c r="G62" s="123">
        <f t="shared" ref="G62" si="2">D62*F62</f>
        <v>160000</v>
      </c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24"/>
      <c r="ER62" s="124"/>
      <c r="ES62" s="124"/>
      <c r="ET62" s="124"/>
      <c r="EU62" s="124"/>
      <c r="EV62" s="124"/>
      <c r="EW62" s="124"/>
      <c r="EX62" s="124"/>
      <c r="EY62" s="124"/>
      <c r="EZ62" s="124"/>
      <c r="FA62" s="124"/>
      <c r="FB62" s="124"/>
      <c r="FC62" s="124"/>
      <c r="FD62" s="124"/>
      <c r="FE62" s="124"/>
      <c r="FF62" s="124"/>
      <c r="FG62" s="124"/>
      <c r="FH62" s="124"/>
      <c r="FI62" s="124"/>
      <c r="FJ62" s="124"/>
      <c r="FK62" s="124"/>
      <c r="FL62" s="124"/>
      <c r="FM62" s="124"/>
      <c r="FN62" s="124"/>
      <c r="FO62" s="124"/>
      <c r="FP62" s="124"/>
      <c r="FQ62" s="124"/>
      <c r="FR62" s="124"/>
      <c r="FS62" s="124"/>
      <c r="FT62" s="124"/>
      <c r="FU62" s="124"/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/>
      <c r="GH62" s="124"/>
      <c r="GI62" s="124"/>
      <c r="GJ62" s="124"/>
      <c r="GK62" s="124"/>
      <c r="GL62" s="124"/>
      <c r="GM62" s="124"/>
      <c r="GN62" s="124"/>
      <c r="GO62" s="124"/>
      <c r="GP62" s="124"/>
      <c r="GQ62" s="124"/>
      <c r="GR62" s="124"/>
      <c r="GS62" s="124"/>
      <c r="GT62" s="124"/>
      <c r="GU62" s="124"/>
      <c r="GV62" s="124"/>
      <c r="GW62" s="124"/>
      <c r="GX62" s="124"/>
      <c r="GY62" s="124"/>
      <c r="GZ62" s="124"/>
      <c r="HA62" s="124"/>
      <c r="HB62" s="124"/>
      <c r="HC62" s="124"/>
      <c r="HD62" s="124"/>
      <c r="HE62" s="124"/>
      <c r="HF62" s="124"/>
      <c r="HG62" s="124"/>
      <c r="HH62" s="124"/>
      <c r="HI62" s="124"/>
      <c r="HJ62" s="124"/>
      <c r="HK62" s="124"/>
      <c r="HL62" s="124"/>
      <c r="HM62" s="124"/>
      <c r="HN62" s="124"/>
      <c r="HO62" s="124"/>
      <c r="HP62" s="124"/>
      <c r="HQ62" s="124"/>
      <c r="HR62" s="124"/>
      <c r="HS62" s="124"/>
      <c r="HT62" s="124"/>
      <c r="HU62" s="124"/>
      <c r="HV62" s="124"/>
      <c r="HW62" s="124"/>
      <c r="HX62" s="124"/>
      <c r="HY62" s="124"/>
      <c r="HZ62" s="124"/>
      <c r="IA62" s="124"/>
      <c r="IB62" s="124"/>
      <c r="IC62" s="124"/>
      <c r="ID62" s="124"/>
      <c r="IE62" s="124"/>
      <c r="IF62" s="124"/>
      <c r="IG62" s="124"/>
      <c r="IH62" s="124"/>
      <c r="II62" s="124"/>
      <c r="IJ62" s="124"/>
      <c r="IK62" s="124"/>
      <c r="IL62" s="124"/>
      <c r="IM62" s="124"/>
      <c r="IN62" s="124"/>
      <c r="IO62" s="124"/>
      <c r="IP62" s="124"/>
      <c r="IQ62" s="124"/>
      <c r="IR62" s="124"/>
      <c r="IS62" s="124"/>
      <c r="IT62" s="124"/>
      <c r="IU62" s="124"/>
    </row>
    <row r="63" spans="1:255" s="125" customFormat="1" ht="12" customHeight="1" x14ac:dyDescent="0.25">
      <c r="A63" s="119"/>
      <c r="B63" s="120" t="s">
        <v>118</v>
      </c>
      <c r="C63" s="121" t="s">
        <v>25</v>
      </c>
      <c r="D63" s="121">
        <v>4</v>
      </c>
      <c r="E63" s="121" t="s">
        <v>116</v>
      </c>
      <c r="F63" s="122">
        <v>80000</v>
      </c>
      <c r="G63" s="123">
        <f t="shared" si="1"/>
        <v>320000</v>
      </c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24"/>
      <c r="GB63" s="124"/>
      <c r="GC63" s="124"/>
      <c r="GD63" s="124"/>
      <c r="GE63" s="124"/>
      <c r="GF63" s="124"/>
      <c r="GG63" s="124"/>
      <c r="GH63" s="124"/>
      <c r="GI63" s="124"/>
      <c r="GJ63" s="124"/>
      <c r="GK63" s="124"/>
      <c r="GL63" s="124"/>
      <c r="GM63" s="124"/>
      <c r="GN63" s="124"/>
      <c r="GO63" s="124"/>
      <c r="GP63" s="124"/>
      <c r="GQ63" s="124"/>
      <c r="GR63" s="124"/>
      <c r="GS63" s="124"/>
      <c r="GT63" s="124"/>
      <c r="GU63" s="124"/>
      <c r="GV63" s="124"/>
      <c r="GW63" s="124"/>
      <c r="GX63" s="124"/>
      <c r="GY63" s="124"/>
      <c r="GZ63" s="124"/>
      <c r="HA63" s="124"/>
      <c r="HB63" s="124"/>
      <c r="HC63" s="124"/>
      <c r="HD63" s="124"/>
      <c r="HE63" s="124"/>
      <c r="HF63" s="124"/>
      <c r="HG63" s="124"/>
      <c r="HH63" s="124"/>
      <c r="HI63" s="124"/>
      <c r="HJ63" s="124"/>
      <c r="HK63" s="124"/>
      <c r="HL63" s="124"/>
      <c r="HM63" s="124"/>
      <c r="HN63" s="124"/>
      <c r="HO63" s="124"/>
      <c r="HP63" s="124"/>
      <c r="HQ63" s="124"/>
      <c r="HR63" s="124"/>
      <c r="HS63" s="124"/>
      <c r="HT63" s="124"/>
      <c r="HU63" s="124"/>
      <c r="HV63" s="124"/>
      <c r="HW63" s="124"/>
      <c r="HX63" s="124"/>
      <c r="HY63" s="124"/>
      <c r="HZ63" s="124"/>
      <c r="IA63" s="124"/>
      <c r="IB63" s="124"/>
      <c r="IC63" s="124"/>
      <c r="ID63" s="124"/>
      <c r="IE63" s="124"/>
      <c r="IF63" s="124"/>
      <c r="IG63" s="124"/>
      <c r="IH63" s="124"/>
      <c r="II63" s="124"/>
      <c r="IJ63" s="124"/>
      <c r="IK63" s="124"/>
      <c r="IL63" s="124"/>
      <c r="IM63" s="124"/>
      <c r="IN63" s="124"/>
      <c r="IO63" s="124"/>
      <c r="IP63" s="124"/>
      <c r="IQ63" s="124"/>
      <c r="IR63" s="124"/>
      <c r="IS63" s="124"/>
      <c r="IT63" s="124"/>
      <c r="IU63" s="124"/>
    </row>
    <row r="64" spans="1:255" s="125" customFormat="1" ht="12" customHeight="1" x14ac:dyDescent="0.25">
      <c r="A64" s="119"/>
      <c r="B64" s="120" t="s">
        <v>118</v>
      </c>
      <c r="C64" s="121" t="s">
        <v>25</v>
      </c>
      <c r="D64" s="121">
        <v>4</v>
      </c>
      <c r="E64" s="121" t="s">
        <v>69</v>
      </c>
      <c r="F64" s="122">
        <v>80000</v>
      </c>
      <c r="G64" s="123">
        <f t="shared" si="1"/>
        <v>320000</v>
      </c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24"/>
      <c r="GB64" s="124"/>
      <c r="GC64" s="124"/>
      <c r="GD64" s="124"/>
      <c r="GE64" s="124"/>
      <c r="GF64" s="124"/>
      <c r="GG64" s="124"/>
      <c r="GH64" s="124"/>
      <c r="GI64" s="124"/>
      <c r="GJ64" s="124"/>
      <c r="GK64" s="124"/>
      <c r="GL64" s="124"/>
      <c r="GM64" s="124"/>
      <c r="GN64" s="124"/>
      <c r="GO64" s="124"/>
      <c r="GP64" s="124"/>
      <c r="GQ64" s="124"/>
      <c r="GR64" s="124"/>
      <c r="GS64" s="124"/>
      <c r="GT64" s="124"/>
      <c r="GU64" s="124"/>
      <c r="GV64" s="124"/>
      <c r="GW64" s="124"/>
      <c r="GX64" s="124"/>
      <c r="GY64" s="124"/>
      <c r="GZ64" s="124"/>
      <c r="HA64" s="124"/>
      <c r="HB64" s="124"/>
      <c r="HC64" s="124"/>
      <c r="HD64" s="124"/>
      <c r="HE64" s="124"/>
      <c r="HF64" s="124"/>
      <c r="HG64" s="124"/>
      <c r="HH64" s="124"/>
      <c r="HI64" s="124"/>
      <c r="HJ64" s="124"/>
      <c r="HK64" s="124"/>
      <c r="HL64" s="124"/>
      <c r="HM64" s="124"/>
      <c r="HN64" s="124"/>
      <c r="HO64" s="124"/>
      <c r="HP64" s="124"/>
      <c r="HQ64" s="124"/>
      <c r="HR64" s="124"/>
      <c r="HS64" s="124"/>
      <c r="HT64" s="124"/>
      <c r="HU64" s="124"/>
      <c r="HV64" s="124"/>
      <c r="HW64" s="124"/>
      <c r="HX64" s="124"/>
      <c r="HY64" s="124"/>
      <c r="HZ64" s="124"/>
      <c r="IA64" s="124"/>
      <c r="IB64" s="124"/>
      <c r="IC64" s="124"/>
      <c r="ID64" s="124"/>
      <c r="IE64" s="124"/>
      <c r="IF64" s="124"/>
      <c r="IG64" s="124"/>
      <c r="IH64" s="124"/>
      <c r="II64" s="124"/>
      <c r="IJ64" s="124"/>
      <c r="IK64" s="124"/>
      <c r="IL64" s="124"/>
      <c r="IM64" s="124"/>
      <c r="IN64" s="124"/>
      <c r="IO64" s="124"/>
      <c r="IP64" s="124"/>
      <c r="IQ64" s="124"/>
      <c r="IR64" s="124"/>
      <c r="IS64" s="124"/>
      <c r="IT64" s="124"/>
      <c r="IU64" s="124"/>
    </row>
    <row r="65" spans="1:255" s="125" customFormat="1" ht="12" customHeight="1" x14ac:dyDescent="0.25">
      <c r="A65" s="119"/>
      <c r="B65" s="120" t="s">
        <v>118</v>
      </c>
      <c r="C65" s="121" t="s">
        <v>25</v>
      </c>
      <c r="D65" s="121">
        <v>4</v>
      </c>
      <c r="E65" s="121" t="s">
        <v>80</v>
      </c>
      <c r="F65" s="122">
        <v>80000</v>
      </c>
      <c r="G65" s="123">
        <f t="shared" si="1"/>
        <v>320000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124"/>
      <c r="GB65" s="124"/>
      <c r="GC65" s="124"/>
      <c r="GD65" s="124"/>
      <c r="GE65" s="124"/>
      <c r="GF65" s="124"/>
      <c r="GG65" s="124"/>
      <c r="GH65" s="124"/>
      <c r="GI65" s="124"/>
      <c r="GJ65" s="124"/>
      <c r="GK65" s="124"/>
      <c r="GL65" s="124"/>
      <c r="GM65" s="124"/>
      <c r="GN65" s="124"/>
      <c r="GO65" s="124"/>
      <c r="GP65" s="124"/>
      <c r="GQ65" s="124"/>
      <c r="GR65" s="124"/>
      <c r="GS65" s="124"/>
      <c r="GT65" s="124"/>
      <c r="GU65" s="124"/>
      <c r="GV65" s="124"/>
      <c r="GW65" s="124"/>
      <c r="GX65" s="124"/>
      <c r="GY65" s="124"/>
      <c r="GZ65" s="124"/>
      <c r="HA65" s="124"/>
      <c r="HB65" s="124"/>
      <c r="HC65" s="124"/>
      <c r="HD65" s="124"/>
      <c r="HE65" s="124"/>
      <c r="HF65" s="124"/>
      <c r="HG65" s="124"/>
      <c r="HH65" s="124"/>
      <c r="HI65" s="124"/>
      <c r="HJ65" s="124"/>
      <c r="HK65" s="124"/>
      <c r="HL65" s="124"/>
      <c r="HM65" s="124"/>
      <c r="HN65" s="124"/>
      <c r="HO65" s="124"/>
      <c r="HP65" s="124"/>
      <c r="HQ65" s="124"/>
      <c r="HR65" s="124"/>
      <c r="HS65" s="124"/>
      <c r="HT65" s="124"/>
      <c r="HU65" s="124"/>
      <c r="HV65" s="124"/>
      <c r="HW65" s="124"/>
      <c r="HX65" s="124"/>
      <c r="HY65" s="124"/>
      <c r="HZ65" s="124"/>
      <c r="IA65" s="124"/>
      <c r="IB65" s="124"/>
      <c r="IC65" s="124"/>
      <c r="ID65" s="124"/>
      <c r="IE65" s="124"/>
      <c r="IF65" s="124"/>
      <c r="IG65" s="124"/>
      <c r="IH65" s="124"/>
      <c r="II65" s="124"/>
      <c r="IJ65" s="124"/>
      <c r="IK65" s="124"/>
      <c r="IL65" s="124"/>
      <c r="IM65" s="124"/>
      <c r="IN65" s="124"/>
      <c r="IO65" s="124"/>
      <c r="IP65" s="124"/>
      <c r="IQ65" s="124"/>
      <c r="IR65" s="124"/>
      <c r="IS65" s="124"/>
      <c r="IT65" s="124"/>
      <c r="IU65" s="124"/>
    </row>
    <row r="66" spans="1:255" s="125" customFormat="1" ht="12" customHeight="1" x14ac:dyDescent="0.25">
      <c r="A66" s="119"/>
      <c r="B66" s="120" t="s">
        <v>119</v>
      </c>
      <c r="C66" s="121" t="s">
        <v>25</v>
      </c>
      <c r="D66" s="121">
        <v>2</v>
      </c>
      <c r="E66" s="121" t="s">
        <v>89</v>
      </c>
      <c r="F66" s="122">
        <v>80000</v>
      </c>
      <c r="G66" s="123">
        <f t="shared" si="1"/>
        <v>160000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124"/>
      <c r="GB66" s="124"/>
      <c r="GC66" s="124"/>
      <c r="GD66" s="124"/>
      <c r="GE66" s="124"/>
      <c r="GF66" s="124"/>
      <c r="GG66" s="124"/>
      <c r="GH66" s="124"/>
      <c r="GI66" s="124"/>
      <c r="GJ66" s="124"/>
      <c r="GK66" s="124"/>
      <c r="GL66" s="124"/>
      <c r="GM66" s="124"/>
      <c r="GN66" s="124"/>
      <c r="GO66" s="124"/>
      <c r="GP66" s="124"/>
      <c r="GQ66" s="124"/>
      <c r="GR66" s="124"/>
      <c r="GS66" s="124"/>
      <c r="GT66" s="124"/>
      <c r="GU66" s="124"/>
      <c r="GV66" s="124"/>
      <c r="GW66" s="124"/>
      <c r="GX66" s="124"/>
      <c r="GY66" s="124"/>
      <c r="GZ66" s="124"/>
      <c r="HA66" s="124"/>
      <c r="HB66" s="124"/>
      <c r="HC66" s="124"/>
      <c r="HD66" s="124"/>
      <c r="HE66" s="124"/>
      <c r="HF66" s="124"/>
      <c r="HG66" s="124"/>
      <c r="HH66" s="124"/>
      <c r="HI66" s="124"/>
      <c r="HJ66" s="124"/>
      <c r="HK66" s="124"/>
      <c r="HL66" s="124"/>
      <c r="HM66" s="124"/>
      <c r="HN66" s="124"/>
      <c r="HO66" s="124"/>
      <c r="HP66" s="124"/>
      <c r="HQ66" s="124"/>
      <c r="HR66" s="124"/>
      <c r="HS66" s="124"/>
      <c r="HT66" s="124"/>
      <c r="HU66" s="124"/>
      <c r="HV66" s="124"/>
      <c r="HW66" s="124"/>
      <c r="HX66" s="124"/>
      <c r="HY66" s="124"/>
      <c r="HZ66" s="124"/>
      <c r="IA66" s="124"/>
      <c r="IB66" s="124"/>
      <c r="IC66" s="124"/>
      <c r="ID66" s="124"/>
      <c r="IE66" s="124"/>
      <c r="IF66" s="124"/>
      <c r="IG66" s="124"/>
      <c r="IH66" s="124"/>
      <c r="II66" s="124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  <c r="IT66" s="124"/>
      <c r="IU66" s="124"/>
    </row>
    <row r="67" spans="1:255" s="125" customFormat="1" ht="12" customHeight="1" x14ac:dyDescent="0.25">
      <c r="A67" s="119"/>
      <c r="B67" s="120" t="s">
        <v>120</v>
      </c>
      <c r="C67" s="121" t="s">
        <v>25</v>
      </c>
      <c r="D67" s="121">
        <v>1</v>
      </c>
      <c r="E67" s="121" t="s">
        <v>121</v>
      </c>
      <c r="F67" s="122">
        <v>600000</v>
      </c>
      <c r="G67" s="123">
        <f t="shared" si="1"/>
        <v>600000</v>
      </c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4"/>
      <c r="FX67" s="124"/>
      <c r="FY67" s="124"/>
      <c r="FZ67" s="124"/>
      <c r="GA67" s="124"/>
      <c r="GB67" s="124"/>
      <c r="GC67" s="124"/>
      <c r="GD67" s="124"/>
      <c r="GE67" s="124"/>
      <c r="GF67" s="124"/>
      <c r="GG67" s="124"/>
      <c r="GH67" s="124"/>
      <c r="GI67" s="124"/>
      <c r="GJ67" s="124"/>
      <c r="GK67" s="124"/>
      <c r="GL67" s="124"/>
      <c r="GM67" s="124"/>
      <c r="GN67" s="124"/>
      <c r="GO67" s="124"/>
      <c r="GP67" s="124"/>
      <c r="GQ67" s="124"/>
      <c r="GR67" s="124"/>
      <c r="GS67" s="124"/>
      <c r="GT67" s="124"/>
      <c r="GU67" s="124"/>
      <c r="GV67" s="124"/>
      <c r="GW67" s="124"/>
      <c r="GX67" s="124"/>
      <c r="GY67" s="124"/>
      <c r="GZ67" s="124"/>
      <c r="HA67" s="124"/>
      <c r="HB67" s="124"/>
      <c r="HC67" s="124"/>
      <c r="HD67" s="124"/>
      <c r="HE67" s="124"/>
      <c r="HF67" s="124"/>
      <c r="HG67" s="124"/>
      <c r="HH67" s="124"/>
      <c r="HI67" s="124"/>
      <c r="HJ67" s="124"/>
      <c r="HK67" s="124"/>
      <c r="HL67" s="124"/>
      <c r="HM67" s="124"/>
      <c r="HN67" s="124"/>
      <c r="HO67" s="124"/>
      <c r="HP67" s="124"/>
      <c r="HQ67" s="124"/>
      <c r="HR67" s="124"/>
      <c r="HS67" s="124"/>
      <c r="HT67" s="124"/>
      <c r="HU67" s="124"/>
      <c r="HV67" s="124"/>
      <c r="HW67" s="124"/>
      <c r="HX67" s="124"/>
      <c r="HY67" s="124"/>
      <c r="HZ67" s="124"/>
      <c r="IA67" s="124"/>
      <c r="IB67" s="124"/>
      <c r="IC67" s="124"/>
      <c r="ID67" s="124"/>
      <c r="IE67" s="124"/>
      <c r="IF67" s="124"/>
      <c r="IG67" s="124"/>
      <c r="IH67" s="124"/>
      <c r="II67" s="124"/>
      <c r="IJ67" s="124"/>
      <c r="IK67" s="124"/>
      <c r="IL67" s="124"/>
      <c r="IM67" s="124"/>
      <c r="IN67" s="124"/>
      <c r="IO67" s="124"/>
      <c r="IP67" s="124"/>
      <c r="IQ67" s="124"/>
      <c r="IR67" s="124"/>
      <c r="IS67" s="124"/>
      <c r="IT67" s="124"/>
      <c r="IU67" s="124"/>
    </row>
    <row r="68" spans="1:255" ht="12.75" customHeight="1" x14ac:dyDescent="0.25">
      <c r="A68" s="5"/>
      <c r="B68" s="126" t="s">
        <v>26</v>
      </c>
      <c r="C68" s="127"/>
      <c r="D68" s="127"/>
      <c r="E68" s="127"/>
      <c r="F68" s="128"/>
      <c r="G68" s="129">
        <f>SUM(G54:G67)</f>
        <v>2240000</v>
      </c>
    </row>
    <row r="69" spans="1:255" ht="12" customHeight="1" x14ac:dyDescent="0.25">
      <c r="A69" s="2"/>
      <c r="B69" s="53"/>
      <c r="C69" s="49"/>
      <c r="D69" s="49"/>
      <c r="E69" s="50"/>
      <c r="F69" s="51"/>
      <c r="G69" s="52"/>
    </row>
    <row r="70" spans="1:255" ht="12" customHeight="1" x14ac:dyDescent="0.25">
      <c r="A70" s="5"/>
      <c r="B70" s="41" t="s">
        <v>27</v>
      </c>
      <c r="C70" s="42"/>
      <c r="D70" s="43"/>
      <c r="E70" s="43"/>
      <c r="F70" s="44"/>
      <c r="G70" s="45"/>
    </row>
    <row r="71" spans="1:255" ht="24" customHeight="1" x14ac:dyDescent="0.25">
      <c r="A71" s="5"/>
      <c r="B71" s="47" t="s">
        <v>28</v>
      </c>
      <c r="C71" s="47" t="s">
        <v>29</v>
      </c>
      <c r="D71" s="47" t="s">
        <v>30</v>
      </c>
      <c r="E71" s="47" t="s">
        <v>17</v>
      </c>
      <c r="F71" s="47" t="s">
        <v>18</v>
      </c>
      <c r="G71" s="54" t="s">
        <v>19</v>
      </c>
      <c r="K71" s="11"/>
    </row>
    <row r="72" spans="1:255" s="125" customFormat="1" ht="12.75" customHeight="1" x14ac:dyDescent="0.25">
      <c r="A72" s="130"/>
      <c r="B72" s="131" t="s">
        <v>122</v>
      </c>
      <c r="C72" s="120"/>
      <c r="D72" s="121"/>
      <c r="E72" s="121"/>
      <c r="F72" s="122"/>
      <c r="G72" s="122"/>
      <c r="H72" s="124"/>
      <c r="I72" s="124"/>
      <c r="J72" s="124"/>
      <c r="K72" s="132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124"/>
      <c r="GB72" s="124"/>
      <c r="GC72" s="124"/>
      <c r="GD72" s="124"/>
      <c r="GE72" s="124"/>
      <c r="GF72" s="124"/>
      <c r="GG72" s="124"/>
      <c r="GH72" s="124"/>
      <c r="GI72" s="124"/>
      <c r="GJ72" s="124"/>
      <c r="GK72" s="124"/>
      <c r="GL72" s="124"/>
      <c r="GM72" s="124"/>
      <c r="GN72" s="124"/>
      <c r="GO72" s="124"/>
      <c r="GP72" s="124"/>
      <c r="GQ72" s="124"/>
      <c r="GR72" s="124"/>
      <c r="GS72" s="124"/>
      <c r="GT72" s="124"/>
      <c r="GU72" s="124"/>
      <c r="GV72" s="124"/>
      <c r="GW72" s="124"/>
      <c r="GX72" s="124"/>
      <c r="GY72" s="124"/>
      <c r="GZ72" s="124"/>
      <c r="HA72" s="124"/>
      <c r="HB72" s="124"/>
      <c r="HC72" s="124"/>
      <c r="HD72" s="124"/>
      <c r="HE72" s="124"/>
      <c r="HF72" s="124"/>
      <c r="HG72" s="124"/>
      <c r="HH72" s="124"/>
      <c r="HI72" s="124"/>
      <c r="HJ72" s="124"/>
      <c r="HK72" s="124"/>
      <c r="HL72" s="124"/>
      <c r="HM72" s="124"/>
      <c r="HN72" s="124"/>
      <c r="HO72" s="124"/>
      <c r="HP72" s="124"/>
      <c r="HQ72" s="124"/>
      <c r="HR72" s="124"/>
      <c r="HS72" s="124"/>
      <c r="HT72" s="124"/>
      <c r="HU72" s="124"/>
      <c r="HV72" s="124"/>
      <c r="HW72" s="124"/>
      <c r="HX72" s="124"/>
      <c r="HY72" s="124"/>
      <c r="HZ72" s="124"/>
      <c r="IA72" s="124"/>
      <c r="IB72" s="124"/>
      <c r="IC72" s="124"/>
      <c r="ID72" s="124"/>
      <c r="IE72" s="124"/>
      <c r="IF72" s="124"/>
      <c r="IG72" s="124"/>
      <c r="IH72" s="124"/>
      <c r="II72" s="124"/>
      <c r="IJ72" s="124"/>
      <c r="IK72" s="124"/>
      <c r="IL72" s="124"/>
      <c r="IM72" s="124"/>
      <c r="IN72" s="124"/>
      <c r="IO72" s="124"/>
      <c r="IP72" s="124"/>
      <c r="IQ72" s="124"/>
      <c r="IR72" s="124"/>
      <c r="IS72" s="124"/>
      <c r="IT72" s="124"/>
      <c r="IU72" s="124"/>
    </row>
    <row r="73" spans="1:255" s="125" customFormat="1" ht="12" customHeight="1" x14ac:dyDescent="0.25">
      <c r="A73" s="119"/>
      <c r="B73" s="120" t="s">
        <v>123</v>
      </c>
      <c r="C73" s="121" t="s">
        <v>63</v>
      </c>
      <c r="D73" s="121">
        <v>3</v>
      </c>
      <c r="E73" s="121" t="s">
        <v>70</v>
      </c>
      <c r="F73" s="122">
        <v>115000</v>
      </c>
      <c r="G73" s="123">
        <f>F73*D73</f>
        <v>345000</v>
      </c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  <c r="EC73" s="124"/>
      <c r="ED73" s="124"/>
      <c r="EE73" s="124"/>
      <c r="EF73" s="124"/>
      <c r="EG73" s="124"/>
      <c r="EH73" s="124"/>
      <c r="EI73" s="124"/>
      <c r="EJ73" s="124"/>
      <c r="EK73" s="124"/>
      <c r="EL73" s="124"/>
      <c r="EM73" s="124"/>
      <c r="EN73" s="124"/>
      <c r="EO73" s="124"/>
      <c r="EP73" s="124"/>
      <c r="EQ73" s="124"/>
      <c r="ER73" s="124"/>
      <c r="ES73" s="124"/>
      <c r="ET73" s="124"/>
      <c r="EU73" s="124"/>
      <c r="EV73" s="124"/>
      <c r="EW73" s="124"/>
      <c r="EX73" s="124"/>
      <c r="EY73" s="124"/>
      <c r="EZ73" s="124"/>
      <c r="FA73" s="124"/>
      <c r="FB73" s="124"/>
      <c r="FC73" s="124"/>
      <c r="FD73" s="124"/>
      <c r="FE73" s="124"/>
      <c r="FF73" s="124"/>
      <c r="FG73" s="124"/>
      <c r="FH73" s="124"/>
      <c r="FI73" s="124"/>
      <c r="FJ73" s="124"/>
      <c r="FK73" s="124"/>
      <c r="FL73" s="124"/>
      <c r="FM73" s="124"/>
      <c r="FN73" s="124"/>
      <c r="FO73" s="124"/>
      <c r="FP73" s="124"/>
      <c r="FQ73" s="124"/>
      <c r="FR73" s="124"/>
      <c r="FS73" s="124"/>
      <c r="FT73" s="124"/>
      <c r="FU73" s="124"/>
      <c r="FV73" s="124"/>
      <c r="FW73" s="124"/>
      <c r="FX73" s="124"/>
      <c r="FY73" s="124"/>
      <c r="FZ73" s="124"/>
      <c r="GA73" s="124"/>
      <c r="GB73" s="124"/>
      <c r="GC73" s="124"/>
      <c r="GD73" s="124"/>
      <c r="GE73" s="124"/>
      <c r="GF73" s="124"/>
      <c r="GG73" s="124"/>
      <c r="GH73" s="124"/>
      <c r="GI73" s="124"/>
      <c r="GJ73" s="124"/>
      <c r="GK73" s="124"/>
      <c r="GL73" s="124"/>
      <c r="GM73" s="124"/>
      <c r="GN73" s="124"/>
      <c r="GO73" s="124"/>
      <c r="GP73" s="124"/>
      <c r="GQ73" s="124"/>
      <c r="GR73" s="124"/>
      <c r="GS73" s="124"/>
      <c r="GT73" s="124"/>
      <c r="GU73" s="124"/>
      <c r="GV73" s="124"/>
      <c r="GW73" s="124"/>
      <c r="GX73" s="124"/>
      <c r="GY73" s="124"/>
      <c r="GZ73" s="124"/>
      <c r="HA73" s="124"/>
      <c r="HB73" s="124"/>
      <c r="HC73" s="124"/>
      <c r="HD73" s="124"/>
      <c r="HE73" s="124"/>
      <c r="HF73" s="124"/>
      <c r="HG73" s="124"/>
      <c r="HH73" s="124"/>
      <c r="HI73" s="124"/>
      <c r="HJ73" s="124"/>
      <c r="HK73" s="124"/>
      <c r="HL73" s="124"/>
      <c r="HM73" s="124"/>
      <c r="HN73" s="124"/>
      <c r="HO73" s="124"/>
      <c r="HP73" s="124"/>
      <c r="HQ73" s="124"/>
      <c r="HR73" s="124"/>
      <c r="HS73" s="124"/>
      <c r="HT73" s="124"/>
      <c r="HU73" s="124"/>
      <c r="HV73" s="124"/>
      <c r="HW73" s="124"/>
      <c r="HX73" s="124"/>
      <c r="HY73" s="124"/>
      <c r="HZ73" s="124"/>
      <c r="IA73" s="124"/>
      <c r="IB73" s="124"/>
      <c r="IC73" s="124"/>
      <c r="ID73" s="124"/>
      <c r="IE73" s="124"/>
      <c r="IF73" s="124"/>
      <c r="IG73" s="124"/>
      <c r="IH73" s="124"/>
      <c r="II73" s="124"/>
      <c r="IJ73" s="124"/>
      <c r="IK73" s="124"/>
      <c r="IL73" s="124"/>
      <c r="IM73" s="124"/>
      <c r="IN73" s="124"/>
      <c r="IO73" s="124"/>
      <c r="IP73" s="124"/>
      <c r="IQ73" s="124"/>
      <c r="IR73" s="124"/>
      <c r="IS73" s="124"/>
      <c r="IT73" s="124"/>
      <c r="IU73" s="124"/>
    </row>
    <row r="74" spans="1:255" s="125" customFormat="1" ht="12.75" customHeight="1" x14ac:dyDescent="0.25">
      <c r="A74" s="130"/>
      <c r="B74" s="131" t="s">
        <v>124</v>
      </c>
      <c r="C74" s="120"/>
      <c r="D74" s="121"/>
      <c r="E74" s="121"/>
      <c r="F74" s="122"/>
      <c r="G74" s="122"/>
      <c r="H74" s="124"/>
      <c r="I74" s="124"/>
      <c r="J74" s="124"/>
      <c r="K74" s="132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  <c r="EC74" s="124"/>
      <c r="ED74" s="124"/>
      <c r="EE74" s="124"/>
      <c r="EF74" s="124"/>
      <c r="EG74" s="124"/>
      <c r="EH74" s="124"/>
      <c r="EI74" s="124"/>
      <c r="EJ74" s="124"/>
      <c r="EK74" s="124"/>
      <c r="EL74" s="124"/>
      <c r="EM74" s="124"/>
      <c r="EN74" s="124"/>
      <c r="EO74" s="124"/>
      <c r="EP74" s="124"/>
      <c r="EQ74" s="124"/>
      <c r="ER74" s="124"/>
      <c r="ES74" s="124"/>
      <c r="ET74" s="124"/>
      <c r="EU74" s="124"/>
      <c r="EV74" s="124"/>
      <c r="EW74" s="124"/>
      <c r="EX74" s="124"/>
      <c r="EY74" s="124"/>
      <c r="EZ74" s="124"/>
      <c r="FA74" s="124"/>
      <c r="FB74" s="124"/>
      <c r="FC74" s="124"/>
      <c r="FD74" s="124"/>
      <c r="FE74" s="124"/>
      <c r="FF74" s="124"/>
      <c r="FG74" s="124"/>
      <c r="FH74" s="124"/>
      <c r="FI74" s="124"/>
      <c r="FJ74" s="124"/>
      <c r="FK74" s="124"/>
      <c r="FL74" s="124"/>
      <c r="FM74" s="124"/>
      <c r="FN74" s="124"/>
      <c r="FO74" s="124"/>
      <c r="FP74" s="124"/>
      <c r="FQ74" s="124"/>
      <c r="FR74" s="124"/>
      <c r="FS74" s="124"/>
      <c r="FT74" s="124"/>
      <c r="FU74" s="124"/>
      <c r="FV74" s="124"/>
      <c r="FW74" s="124"/>
      <c r="FX74" s="124"/>
      <c r="FY74" s="124"/>
      <c r="FZ74" s="124"/>
      <c r="GA74" s="124"/>
      <c r="GB74" s="124"/>
      <c r="GC74" s="124"/>
      <c r="GD74" s="124"/>
      <c r="GE74" s="124"/>
      <c r="GF74" s="124"/>
      <c r="GG74" s="124"/>
      <c r="GH74" s="124"/>
      <c r="GI74" s="124"/>
      <c r="GJ74" s="124"/>
      <c r="GK74" s="124"/>
      <c r="GL74" s="124"/>
      <c r="GM74" s="124"/>
      <c r="GN74" s="124"/>
      <c r="GO74" s="124"/>
      <c r="GP74" s="124"/>
      <c r="GQ74" s="124"/>
      <c r="GR74" s="124"/>
      <c r="GS74" s="124"/>
      <c r="GT74" s="124"/>
      <c r="GU74" s="124"/>
      <c r="GV74" s="124"/>
      <c r="GW74" s="124"/>
      <c r="GX74" s="124"/>
      <c r="GY74" s="124"/>
      <c r="GZ74" s="124"/>
      <c r="HA74" s="124"/>
      <c r="HB74" s="124"/>
      <c r="HC74" s="124"/>
      <c r="HD74" s="124"/>
      <c r="HE74" s="124"/>
      <c r="HF74" s="124"/>
      <c r="HG74" s="124"/>
      <c r="HH74" s="124"/>
      <c r="HI74" s="124"/>
      <c r="HJ74" s="124"/>
      <c r="HK74" s="124"/>
      <c r="HL74" s="124"/>
      <c r="HM74" s="124"/>
      <c r="HN74" s="124"/>
      <c r="HO74" s="124"/>
      <c r="HP74" s="124"/>
      <c r="HQ74" s="124"/>
      <c r="HR74" s="124"/>
      <c r="HS74" s="124"/>
      <c r="HT74" s="124"/>
      <c r="HU74" s="124"/>
      <c r="HV74" s="124"/>
      <c r="HW74" s="124"/>
      <c r="HX74" s="124"/>
      <c r="HY74" s="124"/>
      <c r="HZ74" s="124"/>
      <c r="IA74" s="124"/>
      <c r="IB74" s="124"/>
      <c r="IC74" s="124"/>
      <c r="ID74" s="124"/>
      <c r="IE74" s="124"/>
      <c r="IF74" s="124"/>
      <c r="IG74" s="124"/>
      <c r="IH74" s="124"/>
      <c r="II74" s="124"/>
      <c r="IJ74" s="124"/>
      <c r="IK74" s="124"/>
      <c r="IL74" s="124"/>
      <c r="IM74" s="124"/>
      <c r="IN74" s="124"/>
      <c r="IO74" s="124"/>
      <c r="IP74" s="124"/>
      <c r="IQ74" s="124"/>
      <c r="IR74" s="124"/>
      <c r="IS74" s="124"/>
      <c r="IT74" s="124"/>
      <c r="IU74" s="124"/>
    </row>
    <row r="75" spans="1:255" s="125" customFormat="1" ht="12" customHeight="1" x14ac:dyDescent="0.25">
      <c r="A75" s="119"/>
      <c r="B75" s="120" t="s">
        <v>158</v>
      </c>
      <c r="C75" s="121" t="s">
        <v>63</v>
      </c>
      <c r="D75" s="121">
        <v>600</v>
      </c>
      <c r="E75" s="121" t="s">
        <v>73</v>
      </c>
      <c r="F75" s="122">
        <v>1940</v>
      </c>
      <c r="G75" s="123">
        <f>D75*F75</f>
        <v>1164000</v>
      </c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124"/>
      <c r="GB75" s="124"/>
      <c r="GC75" s="124"/>
      <c r="GD75" s="124"/>
      <c r="GE75" s="124"/>
      <c r="GF75" s="124"/>
      <c r="GG75" s="124"/>
      <c r="GH75" s="124"/>
      <c r="GI75" s="124"/>
      <c r="GJ75" s="124"/>
      <c r="GK75" s="124"/>
      <c r="GL75" s="124"/>
      <c r="GM75" s="124"/>
      <c r="GN75" s="124"/>
      <c r="GO75" s="124"/>
      <c r="GP75" s="124"/>
      <c r="GQ75" s="124"/>
      <c r="GR75" s="124"/>
      <c r="GS75" s="124"/>
      <c r="GT75" s="124"/>
      <c r="GU75" s="124"/>
      <c r="GV75" s="124"/>
      <c r="GW75" s="124"/>
      <c r="GX75" s="124"/>
      <c r="GY75" s="124"/>
      <c r="GZ75" s="124"/>
      <c r="HA75" s="124"/>
      <c r="HB75" s="124"/>
      <c r="HC75" s="124"/>
      <c r="HD75" s="124"/>
      <c r="HE75" s="124"/>
      <c r="HF75" s="124"/>
      <c r="HG75" s="124"/>
      <c r="HH75" s="124"/>
      <c r="HI75" s="124"/>
      <c r="HJ75" s="124"/>
      <c r="HK75" s="124"/>
      <c r="HL75" s="124"/>
      <c r="HM75" s="124"/>
      <c r="HN75" s="124"/>
      <c r="HO75" s="124"/>
      <c r="HP75" s="124"/>
      <c r="HQ75" s="124"/>
      <c r="HR75" s="124"/>
      <c r="HS75" s="124"/>
      <c r="HT75" s="124"/>
      <c r="HU75" s="124"/>
      <c r="HV75" s="124"/>
      <c r="HW75" s="124"/>
      <c r="HX75" s="124"/>
      <c r="HY75" s="124"/>
      <c r="HZ75" s="124"/>
      <c r="IA75" s="124"/>
      <c r="IB75" s="124"/>
      <c r="IC75" s="124"/>
      <c r="ID75" s="124"/>
      <c r="IE75" s="124"/>
      <c r="IF75" s="124"/>
      <c r="IG75" s="124"/>
      <c r="IH75" s="124"/>
      <c r="II75" s="124"/>
      <c r="IJ75" s="124"/>
      <c r="IK75" s="124"/>
      <c r="IL75" s="124"/>
      <c r="IM75" s="124"/>
      <c r="IN75" s="124"/>
      <c r="IO75" s="124"/>
      <c r="IP75" s="124"/>
      <c r="IQ75" s="124"/>
      <c r="IR75" s="124"/>
      <c r="IS75" s="124"/>
      <c r="IT75" s="124"/>
      <c r="IU75" s="124"/>
    </row>
    <row r="76" spans="1:255" s="125" customFormat="1" ht="12" customHeight="1" x14ac:dyDescent="0.25">
      <c r="A76" s="119"/>
      <c r="B76" s="120" t="s">
        <v>64</v>
      </c>
      <c r="C76" s="121" t="s">
        <v>63</v>
      </c>
      <c r="D76" s="121">
        <v>300</v>
      </c>
      <c r="E76" s="121" t="s">
        <v>90</v>
      </c>
      <c r="F76" s="122">
        <v>1000</v>
      </c>
      <c r="G76" s="123">
        <f>D76*F76</f>
        <v>300000</v>
      </c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/>
      <c r="FV76" s="124"/>
      <c r="FW76" s="124"/>
      <c r="FX76" s="124"/>
      <c r="FY76" s="124"/>
      <c r="FZ76" s="124"/>
      <c r="GA76" s="124"/>
      <c r="GB76" s="124"/>
      <c r="GC76" s="124"/>
      <c r="GD76" s="124"/>
      <c r="GE76" s="124"/>
      <c r="GF76" s="124"/>
      <c r="GG76" s="124"/>
      <c r="GH76" s="124"/>
      <c r="GI76" s="124"/>
      <c r="GJ76" s="124"/>
      <c r="GK76" s="124"/>
      <c r="GL76" s="124"/>
      <c r="GM76" s="124"/>
      <c r="GN76" s="124"/>
      <c r="GO76" s="124"/>
      <c r="GP76" s="124"/>
      <c r="GQ76" s="124"/>
      <c r="GR76" s="124"/>
      <c r="GS76" s="124"/>
      <c r="GT76" s="124"/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/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/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/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</row>
    <row r="77" spans="1:255" s="125" customFormat="1" ht="12" customHeight="1" x14ac:dyDescent="0.25">
      <c r="A77" s="119"/>
      <c r="B77" s="120" t="s">
        <v>60</v>
      </c>
      <c r="C77" s="121" t="s">
        <v>63</v>
      </c>
      <c r="D77" s="121">
        <v>400</v>
      </c>
      <c r="E77" s="121" t="s">
        <v>74</v>
      </c>
      <c r="F77" s="122">
        <v>1280</v>
      </c>
      <c r="G77" s="123">
        <f>D77*F77</f>
        <v>512000</v>
      </c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/>
      <c r="EX77" s="124"/>
      <c r="EY77" s="124"/>
      <c r="EZ77" s="124"/>
      <c r="FA77" s="124"/>
      <c r="FB77" s="124"/>
      <c r="FC77" s="124"/>
      <c r="FD77" s="124"/>
      <c r="FE77" s="124"/>
      <c r="FF77" s="124"/>
      <c r="FG77" s="124"/>
      <c r="FH77" s="124"/>
      <c r="FI77" s="124"/>
      <c r="FJ77" s="124"/>
      <c r="FK77" s="124"/>
      <c r="FL77" s="124"/>
      <c r="FM77" s="124"/>
      <c r="FN77" s="124"/>
      <c r="FO77" s="124"/>
      <c r="FP77" s="124"/>
      <c r="FQ77" s="124"/>
      <c r="FR77" s="124"/>
      <c r="FS77" s="124"/>
      <c r="FT77" s="124"/>
      <c r="FU77" s="124"/>
      <c r="FV77" s="124"/>
      <c r="FW77" s="124"/>
      <c r="FX77" s="124"/>
      <c r="FY77" s="124"/>
      <c r="FZ77" s="124"/>
      <c r="GA77" s="124"/>
      <c r="GB77" s="124"/>
      <c r="GC77" s="124"/>
      <c r="GD77" s="124"/>
      <c r="GE77" s="124"/>
      <c r="GF77" s="124"/>
      <c r="GG77" s="124"/>
      <c r="GH77" s="124"/>
      <c r="GI77" s="124"/>
      <c r="GJ77" s="124"/>
      <c r="GK77" s="124"/>
      <c r="GL77" s="124"/>
      <c r="GM77" s="124"/>
      <c r="GN77" s="124"/>
      <c r="GO77" s="124"/>
      <c r="GP77" s="124"/>
      <c r="GQ77" s="124"/>
      <c r="GR77" s="124"/>
      <c r="GS77" s="124"/>
      <c r="GT77" s="124"/>
      <c r="GU77" s="124"/>
      <c r="GV77" s="124"/>
      <c r="GW77" s="124"/>
      <c r="GX77" s="124"/>
      <c r="GY77" s="124"/>
      <c r="GZ77" s="124"/>
      <c r="HA77" s="124"/>
      <c r="HB77" s="124"/>
      <c r="HC77" s="124"/>
      <c r="HD77" s="124"/>
      <c r="HE77" s="124"/>
      <c r="HF77" s="124"/>
      <c r="HG77" s="124"/>
      <c r="HH77" s="124"/>
      <c r="HI77" s="124"/>
      <c r="HJ77" s="124"/>
      <c r="HK77" s="124"/>
      <c r="HL77" s="124"/>
      <c r="HM77" s="124"/>
      <c r="HN77" s="124"/>
      <c r="HO77" s="124"/>
      <c r="HP77" s="124"/>
      <c r="HQ77" s="124"/>
      <c r="HR77" s="124"/>
      <c r="HS77" s="124"/>
      <c r="HT77" s="124"/>
      <c r="HU77" s="124"/>
      <c r="HV77" s="124"/>
      <c r="HW77" s="124"/>
      <c r="HX77" s="124"/>
      <c r="HY77" s="124"/>
      <c r="HZ77" s="124"/>
      <c r="IA77" s="124"/>
      <c r="IB77" s="124"/>
      <c r="IC77" s="124"/>
      <c r="ID77" s="124"/>
      <c r="IE77" s="124"/>
      <c r="IF77" s="124"/>
      <c r="IG77" s="124"/>
      <c r="IH77" s="124"/>
      <c r="II77" s="124"/>
      <c r="IJ77" s="124"/>
      <c r="IK77" s="124"/>
      <c r="IL77" s="124"/>
      <c r="IM77" s="124"/>
      <c r="IN77" s="124"/>
      <c r="IO77" s="124"/>
      <c r="IP77" s="124"/>
      <c r="IQ77" s="124"/>
      <c r="IR77" s="124"/>
      <c r="IS77" s="124"/>
      <c r="IT77" s="124"/>
      <c r="IU77" s="124"/>
    </row>
    <row r="78" spans="1:255" s="125" customFormat="1" ht="12.75" customHeight="1" x14ac:dyDescent="0.25">
      <c r="A78" s="130"/>
      <c r="B78" s="131" t="s">
        <v>131</v>
      </c>
      <c r="C78" s="120"/>
      <c r="D78" s="121"/>
      <c r="E78" s="121"/>
      <c r="F78" s="122"/>
      <c r="G78" s="122"/>
      <c r="H78" s="124"/>
      <c r="I78" s="124"/>
      <c r="J78" s="124"/>
      <c r="K78" s="132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  <c r="EP78" s="124"/>
      <c r="EQ78" s="124"/>
      <c r="ER78" s="124"/>
      <c r="ES78" s="124"/>
      <c r="ET78" s="124"/>
      <c r="EU78" s="124"/>
      <c r="EV78" s="124"/>
      <c r="EW78" s="124"/>
      <c r="EX78" s="124"/>
      <c r="EY78" s="124"/>
      <c r="EZ78" s="124"/>
      <c r="FA78" s="124"/>
      <c r="FB78" s="124"/>
      <c r="FC78" s="124"/>
      <c r="FD78" s="124"/>
      <c r="FE78" s="124"/>
      <c r="FF78" s="124"/>
      <c r="FG78" s="124"/>
      <c r="FH78" s="124"/>
      <c r="FI78" s="124"/>
      <c r="FJ78" s="124"/>
      <c r="FK78" s="124"/>
      <c r="FL78" s="124"/>
      <c r="FM78" s="124"/>
      <c r="FN78" s="124"/>
      <c r="FO78" s="124"/>
      <c r="FP78" s="124"/>
      <c r="FQ78" s="124"/>
      <c r="FR78" s="124"/>
      <c r="FS78" s="124"/>
      <c r="FT78" s="124"/>
      <c r="FU78" s="124"/>
      <c r="FV78" s="124"/>
      <c r="FW78" s="124"/>
      <c r="FX78" s="124"/>
      <c r="FY78" s="124"/>
      <c r="FZ78" s="124"/>
      <c r="GA78" s="124"/>
      <c r="GB78" s="124"/>
      <c r="GC78" s="124"/>
      <c r="GD78" s="124"/>
      <c r="GE78" s="124"/>
      <c r="GF78" s="124"/>
      <c r="GG78" s="124"/>
      <c r="GH78" s="124"/>
      <c r="GI78" s="124"/>
      <c r="GJ78" s="124"/>
      <c r="GK78" s="124"/>
      <c r="GL78" s="124"/>
      <c r="GM78" s="124"/>
      <c r="GN78" s="124"/>
      <c r="GO78" s="124"/>
      <c r="GP78" s="124"/>
      <c r="GQ78" s="124"/>
      <c r="GR78" s="124"/>
      <c r="GS78" s="124"/>
      <c r="GT78" s="124"/>
      <c r="GU78" s="124"/>
      <c r="GV78" s="124"/>
      <c r="GW78" s="124"/>
      <c r="GX78" s="124"/>
      <c r="GY78" s="124"/>
      <c r="GZ78" s="124"/>
      <c r="HA78" s="124"/>
      <c r="HB78" s="124"/>
      <c r="HC78" s="124"/>
      <c r="HD78" s="124"/>
      <c r="HE78" s="124"/>
      <c r="HF78" s="124"/>
      <c r="HG78" s="124"/>
      <c r="HH78" s="124"/>
      <c r="HI78" s="124"/>
      <c r="HJ78" s="124"/>
      <c r="HK78" s="124"/>
      <c r="HL78" s="124"/>
      <c r="HM78" s="124"/>
      <c r="HN78" s="124"/>
      <c r="HO78" s="124"/>
      <c r="HP78" s="124"/>
      <c r="HQ78" s="124"/>
      <c r="HR78" s="124"/>
      <c r="HS78" s="124"/>
      <c r="HT78" s="124"/>
      <c r="HU78" s="124"/>
      <c r="HV78" s="124"/>
      <c r="HW78" s="124"/>
      <c r="HX78" s="124"/>
      <c r="HY78" s="124"/>
      <c r="HZ78" s="124"/>
      <c r="IA78" s="124"/>
      <c r="IB78" s="124"/>
      <c r="IC78" s="124"/>
      <c r="ID78" s="124"/>
      <c r="IE78" s="124"/>
      <c r="IF78" s="124"/>
      <c r="IG78" s="124"/>
      <c r="IH78" s="124"/>
      <c r="II78" s="124"/>
      <c r="IJ78" s="124"/>
      <c r="IK78" s="124"/>
      <c r="IL78" s="124"/>
      <c r="IM78" s="124"/>
      <c r="IN78" s="124"/>
      <c r="IO78" s="124"/>
      <c r="IP78" s="124"/>
      <c r="IQ78" s="124"/>
      <c r="IR78" s="124"/>
      <c r="IS78" s="124"/>
      <c r="IT78" s="124"/>
      <c r="IU78" s="124"/>
    </row>
    <row r="79" spans="1:255" s="125" customFormat="1" ht="12" customHeight="1" x14ac:dyDescent="0.25">
      <c r="A79" s="119"/>
      <c r="B79" s="120" t="s">
        <v>132</v>
      </c>
      <c r="C79" s="121" t="s">
        <v>63</v>
      </c>
      <c r="D79" s="121">
        <v>0.5</v>
      </c>
      <c r="E79" s="121" t="s">
        <v>133</v>
      </c>
      <c r="F79" s="122">
        <v>18998</v>
      </c>
      <c r="G79" s="123">
        <f>F79*D79</f>
        <v>9499</v>
      </c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  <c r="FG79" s="124"/>
      <c r="FH79" s="124"/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124"/>
      <c r="FW79" s="124"/>
      <c r="FX79" s="124"/>
      <c r="FY79" s="124"/>
      <c r="FZ79" s="124"/>
      <c r="GA79" s="124"/>
      <c r="GB79" s="124"/>
      <c r="GC79" s="124"/>
      <c r="GD79" s="124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  <c r="IU79" s="124"/>
    </row>
    <row r="80" spans="1:255" s="125" customFormat="1" ht="12" customHeight="1" x14ac:dyDescent="0.25">
      <c r="A80" s="119"/>
      <c r="B80" s="120" t="s">
        <v>134</v>
      </c>
      <c r="C80" s="121" t="s">
        <v>63</v>
      </c>
      <c r="D80" s="121">
        <v>0.5</v>
      </c>
      <c r="E80" s="121" t="s">
        <v>133</v>
      </c>
      <c r="F80" s="122">
        <v>7130</v>
      </c>
      <c r="G80" s="123">
        <f t="shared" ref="G80:G95" si="3">F80*D80</f>
        <v>3565</v>
      </c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  <c r="EC80" s="124"/>
      <c r="ED80" s="124"/>
      <c r="EE80" s="124"/>
      <c r="EF80" s="124"/>
      <c r="EG80" s="124"/>
      <c r="EH80" s="124"/>
      <c r="EI80" s="124"/>
      <c r="EJ80" s="124"/>
      <c r="EK80" s="124"/>
      <c r="EL80" s="124"/>
      <c r="EM80" s="124"/>
      <c r="EN80" s="124"/>
      <c r="EO80" s="124"/>
      <c r="EP80" s="124"/>
      <c r="EQ80" s="124"/>
      <c r="ER80" s="124"/>
      <c r="ES80" s="124"/>
      <c r="ET80" s="124"/>
      <c r="EU80" s="124"/>
      <c r="EV80" s="124"/>
      <c r="EW80" s="124"/>
      <c r="EX80" s="124"/>
      <c r="EY80" s="124"/>
      <c r="EZ80" s="124"/>
      <c r="FA80" s="124"/>
      <c r="FB80" s="124"/>
      <c r="FC80" s="124"/>
      <c r="FD80" s="124"/>
      <c r="FE80" s="124"/>
      <c r="FF80" s="124"/>
      <c r="FG80" s="124"/>
      <c r="FH80" s="124"/>
      <c r="FI80" s="124"/>
      <c r="FJ80" s="124"/>
      <c r="FK80" s="124"/>
      <c r="FL80" s="124"/>
      <c r="FM80" s="124"/>
      <c r="FN80" s="124"/>
      <c r="FO80" s="124"/>
      <c r="FP80" s="124"/>
      <c r="FQ80" s="124"/>
      <c r="FR80" s="124"/>
      <c r="FS80" s="124"/>
      <c r="FT80" s="124"/>
      <c r="FU80" s="124"/>
      <c r="FV80" s="124"/>
      <c r="FW80" s="124"/>
      <c r="FX80" s="124"/>
      <c r="FY80" s="124"/>
      <c r="FZ80" s="124"/>
      <c r="GA80" s="124"/>
      <c r="GB80" s="124"/>
      <c r="GC80" s="124"/>
      <c r="GD80" s="124"/>
      <c r="GE80" s="124"/>
      <c r="GF80" s="124"/>
      <c r="GG80" s="124"/>
      <c r="GH80" s="124"/>
      <c r="GI80" s="124"/>
      <c r="GJ80" s="124"/>
      <c r="GK80" s="124"/>
      <c r="GL80" s="124"/>
      <c r="GM80" s="124"/>
      <c r="GN80" s="124"/>
      <c r="GO80" s="124"/>
      <c r="GP80" s="124"/>
      <c r="GQ80" s="124"/>
      <c r="GR80" s="124"/>
      <c r="GS80" s="124"/>
      <c r="GT80" s="124"/>
      <c r="GU80" s="124"/>
      <c r="GV80" s="124"/>
      <c r="GW80" s="124"/>
      <c r="GX80" s="124"/>
      <c r="GY80" s="124"/>
      <c r="GZ80" s="124"/>
      <c r="HA80" s="124"/>
      <c r="HB80" s="124"/>
      <c r="HC80" s="124"/>
      <c r="HD80" s="124"/>
      <c r="HE80" s="124"/>
      <c r="HF80" s="124"/>
      <c r="HG80" s="124"/>
      <c r="HH80" s="124"/>
      <c r="HI80" s="124"/>
      <c r="HJ80" s="124"/>
      <c r="HK80" s="124"/>
      <c r="HL80" s="124"/>
      <c r="HM80" s="124"/>
      <c r="HN80" s="124"/>
      <c r="HO80" s="124"/>
      <c r="HP80" s="124"/>
      <c r="HQ80" s="124"/>
      <c r="HR80" s="124"/>
      <c r="HS80" s="124"/>
      <c r="HT80" s="124"/>
      <c r="HU80" s="124"/>
      <c r="HV80" s="124"/>
      <c r="HW80" s="124"/>
      <c r="HX80" s="124"/>
      <c r="HY80" s="124"/>
      <c r="HZ80" s="124"/>
      <c r="IA80" s="124"/>
      <c r="IB80" s="124"/>
      <c r="IC80" s="124"/>
      <c r="ID80" s="124"/>
      <c r="IE80" s="124"/>
      <c r="IF80" s="124"/>
      <c r="IG80" s="124"/>
      <c r="IH80" s="124"/>
      <c r="II80" s="124"/>
      <c r="IJ80" s="124"/>
      <c r="IK80" s="124"/>
      <c r="IL80" s="124"/>
      <c r="IM80" s="124"/>
      <c r="IN80" s="124"/>
      <c r="IO80" s="124"/>
      <c r="IP80" s="124"/>
      <c r="IQ80" s="124"/>
      <c r="IR80" s="124"/>
      <c r="IS80" s="124"/>
      <c r="IT80" s="124"/>
      <c r="IU80" s="124"/>
    </row>
    <row r="81" spans="1:255" s="125" customFormat="1" ht="12" customHeight="1" x14ac:dyDescent="0.25">
      <c r="A81" s="119"/>
      <c r="B81" s="120" t="s">
        <v>135</v>
      </c>
      <c r="C81" s="121" t="s">
        <v>82</v>
      </c>
      <c r="D81" s="121">
        <v>0.3</v>
      </c>
      <c r="E81" s="121" t="s">
        <v>133</v>
      </c>
      <c r="F81" s="122">
        <v>48702.5</v>
      </c>
      <c r="G81" s="123">
        <f t="shared" si="3"/>
        <v>14610.75</v>
      </c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  <c r="EC81" s="124"/>
      <c r="ED81" s="124"/>
      <c r="EE81" s="124"/>
      <c r="EF81" s="124"/>
      <c r="EG81" s="124"/>
      <c r="EH81" s="124"/>
      <c r="EI81" s="124"/>
      <c r="EJ81" s="124"/>
      <c r="EK81" s="124"/>
      <c r="EL81" s="124"/>
      <c r="EM81" s="124"/>
      <c r="EN81" s="124"/>
      <c r="EO81" s="124"/>
      <c r="EP81" s="124"/>
      <c r="EQ81" s="124"/>
      <c r="ER81" s="124"/>
      <c r="ES81" s="124"/>
      <c r="ET81" s="124"/>
      <c r="EU81" s="124"/>
      <c r="EV81" s="124"/>
      <c r="EW81" s="124"/>
      <c r="EX81" s="124"/>
      <c r="EY81" s="124"/>
      <c r="EZ81" s="124"/>
      <c r="FA81" s="124"/>
      <c r="FB81" s="124"/>
      <c r="FC81" s="124"/>
      <c r="FD81" s="124"/>
      <c r="FE81" s="124"/>
      <c r="FF81" s="124"/>
      <c r="FG81" s="124"/>
      <c r="FH81" s="124"/>
      <c r="FI81" s="124"/>
      <c r="FJ81" s="124"/>
      <c r="FK81" s="124"/>
      <c r="FL81" s="124"/>
      <c r="FM81" s="124"/>
      <c r="FN81" s="124"/>
      <c r="FO81" s="124"/>
      <c r="FP81" s="124"/>
      <c r="FQ81" s="124"/>
      <c r="FR81" s="124"/>
      <c r="FS81" s="124"/>
      <c r="FT81" s="124"/>
      <c r="FU81" s="124"/>
      <c r="FV81" s="124"/>
      <c r="FW81" s="124"/>
      <c r="FX81" s="124"/>
      <c r="FY81" s="124"/>
      <c r="FZ81" s="124"/>
      <c r="GA81" s="124"/>
      <c r="GB81" s="124"/>
      <c r="GC81" s="124"/>
      <c r="GD81" s="124"/>
      <c r="GE81" s="124"/>
      <c r="GF81" s="124"/>
      <c r="GG81" s="124"/>
      <c r="GH81" s="124"/>
      <c r="GI81" s="124"/>
      <c r="GJ81" s="124"/>
      <c r="GK81" s="124"/>
      <c r="GL81" s="124"/>
      <c r="GM81" s="124"/>
      <c r="GN81" s="124"/>
      <c r="GO81" s="124"/>
      <c r="GP81" s="124"/>
      <c r="GQ81" s="124"/>
      <c r="GR81" s="124"/>
      <c r="GS81" s="124"/>
      <c r="GT81" s="124"/>
      <c r="GU81" s="124"/>
      <c r="GV81" s="124"/>
      <c r="GW81" s="124"/>
      <c r="GX81" s="124"/>
      <c r="GY81" s="124"/>
      <c r="GZ81" s="124"/>
      <c r="HA81" s="124"/>
      <c r="HB81" s="124"/>
      <c r="HC81" s="124"/>
      <c r="HD81" s="124"/>
      <c r="HE81" s="124"/>
      <c r="HF81" s="124"/>
      <c r="HG81" s="124"/>
      <c r="HH81" s="124"/>
      <c r="HI81" s="124"/>
      <c r="HJ81" s="124"/>
      <c r="HK81" s="124"/>
      <c r="HL81" s="124"/>
      <c r="HM81" s="124"/>
      <c r="HN81" s="124"/>
      <c r="HO81" s="124"/>
      <c r="HP81" s="124"/>
      <c r="HQ81" s="124"/>
      <c r="HR81" s="124"/>
      <c r="HS81" s="124"/>
      <c r="HT81" s="124"/>
      <c r="HU81" s="124"/>
      <c r="HV81" s="124"/>
      <c r="HW81" s="124"/>
      <c r="HX81" s="124"/>
      <c r="HY81" s="124"/>
      <c r="HZ81" s="124"/>
      <c r="IA81" s="124"/>
      <c r="IB81" s="124"/>
      <c r="IC81" s="124"/>
      <c r="ID81" s="124"/>
      <c r="IE81" s="124"/>
      <c r="IF81" s="124"/>
      <c r="IG81" s="124"/>
      <c r="IH81" s="124"/>
      <c r="II81" s="124"/>
      <c r="IJ81" s="124"/>
      <c r="IK81" s="124"/>
      <c r="IL81" s="124"/>
      <c r="IM81" s="124"/>
      <c r="IN81" s="124"/>
      <c r="IO81" s="124"/>
      <c r="IP81" s="124"/>
      <c r="IQ81" s="124"/>
      <c r="IR81" s="124"/>
      <c r="IS81" s="124"/>
      <c r="IT81" s="124"/>
      <c r="IU81" s="124"/>
    </row>
    <row r="82" spans="1:255" s="125" customFormat="1" ht="12" customHeight="1" x14ac:dyDescent="0.25">
      <c r="A82" s="119"/>
      <c r="B82" s="120" t="s">
        <v>134</v>
      </c>
      <c r="C82" s="121" t="s">
        <v>63</v>
      </c>
      <c r="D82" s="121">
        <v>2.5</v>
      </c>
      <c r="E82" s="121" t="s">
        <v>74</v>
      </c>
      <c r="F82" s="122">
        <v>7130</v>
      </c>
      <c r="G82" s="123">
        <f t="shared" si="3"/>
        <v>17825</v>
      </c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4"/>
      <c r="FF82" s="124"/>
      <c r="FG82" s="124"/>
      <c r="FH82" s="124"/>
      <c r="FI82" s="124"/>
      <c r="FJ82" s="124"/>
      <c r="FK82" s="124"/>
      <c r="FL82" s="124"/>
      <c r="FM82" s="124"/>
      <c r="FN82" s="124"/>
      <c r="FO82" s="124"/>
      <c r="FP82" s="124"/>
      <c r="FQ82" s="124"/>
      <c r="FR82" s="124"/>
      <c r="FS82" s="124"/>
      <c r="FT82" s="124"/>
      <c r="FU82" s="124"/>
      <c r="FV82" s="124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</row>
    <row r="83" spans="1:255" s="125" customFormat="1" ht="12" customHeight="1" x14ac:dyDescent="0.25">
      <c r="A83" s="119"/>
      <c r="B83" s="120" t="s">
        <v>136</v>
      </c>
      <c r="C83" s="121" t="s">
        <v>82</v>
      </c>
      <c r="D83" s="121">
        <v>2</v>
      </c>
      <c r="E83" s="121" t="s">
        <v>74</v>
      </c>
      <c r="F83" s="122">
        <v>18998</v>
      </c>
      <c r="G83" s="123">
        <f t="shared" si="3"/>
        <v>37996</v>
      </c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  <c r="EC83" s="124"/>
      <c r="ED83" s="124"/>
      <c r="EE83" s="124"/>
      <c r="EF83" s="124"/>
      <c r="EG83" s="124"/>
      <c r="EH83" s="124"/>
      <c r="EI83" s="124"/>
      <c r="EJ83" s="124"/>
      <c r="EK83" s="124"/>
      <c r="EL83" s="124"/>
      <c r="EM83" s="124"/>
      <c r="EN83" s="124"/>
      <c r="EO83" s="124"/>
      <c r="EP83" s="124"/>
      <c r="EQ83" s="124"/>
      <c r="ER83" s="124"/>
      <c r="ES83" s="124"/>
      <c r="ET83" s="124"/>
      <c r="EU83" s="124"/>
      <c r="EV83" s="124"/>
      <c r="EW83" s="124"/>
      <c r="EX83" s="124"/>
      <c r="EY83" s="124"/>
      <c r="EZ83" s="124"/>
      <c r="FA83" s="124"/>
      <c r="FB83" s="124"/>
      <c r="FC83" s="124"/>
      <c r="FD83" s="124"/>
      <c r="FE83" s="124"/>
      <c r="FF83" s="124"/>
      <c r="FG83" s="124"/>
      <c r="FH83" s="124"/>
      <c r="FI83" s="124"/>
      <c r="FJ83" s="124"/>
      <c r="FK83" s="124"/>
      <c r="FL83" s="124"/>
      <c r="FM83" s="124"/>
      <c r="FN83" s="124"/>
      <c r="FO83" s="124"/>
      <c r="FP83" s="124"/>
      <c r="FQ83" s="124"/>
      <c r="FR83" s="124"/>
      <c r="FS83" s="124"/>
      <c r="FT83" s="124"/>
      <c r="FU83" s="124"/>
      <c r="FV83" s="124"/>
      <c r="FW83" s="124"/>
      <c r="FX83" s="124"/>
      <c r="FY83" s="124"/>
      <c r="FZ83" s="124"/>
      <c r="GA83" s="124"/>
      <c r="GB83" s="124"/>
      <c r="GC83" s="124"/>
      <c r="GD83" s="124"/>
      <c r="GE83" s="124"/>
      <c r="GF83" s="124"/>
      <c r="GG83" s="124"/>
      <c r="GH83" s="124"/>
      <c r="GI83" s="124"/>
      <c r="GJ83" s="124"/>
      <c r="GK83" s="124"/>
      <c r="GL83" s="124"/>
      <c r="GM83" s="124"/>
      <c r="GN83" s="124"/>
      <c r="GO83" s="124"/>
      <c r="GP83" s="124"/>
      <c r="GQ83" s="124"/>
      <c r="GR83" s="124"/>
      <c r="GS83" s="124"/>
      <c r="GT83" s="124"/>
      <c r="GU83" s="124"/>
      <c r="GV83" s="124"/>
      <c r="GW83" s="124"/>
      <c r="GX83" s="124"/>
      <c r="GY83" s="124"/>
      <c r="GZ83" s="124"/>
      <c r="HA83" s="124"/>
      <c r="HB83" s="124"/>
      <c r="HC83" s="124"/>
      <c r="HD83" s="124"/>
      <c r="HE83" s="124"/>
      <c r="HF83" s="124"/>
      <c r="HG83" s="124"/>
      <c r="HH83" s="124"/>
      <c r="HI83" s="124"/>
      <c r="HJ83" s="124"/>
      <c r="HK83" s="124"/>
      <c r="HL83" s="124"/>
      <c r="HM83" s="124"/>
      <c r="HN83" s="124"/>
      <c r="HO83" s="124"/>
      <c r="HP83" s="124"/>
      <c r="HQ83" s="124"/>
      <c r="HR83" s="124"/>
      <c r="HS83" s="124"/>
      <c r="HT83" s="124"/>
      <c r="HU83" s="124"/>
      <c r="HV83" s="124"/>
      <c r="HW83" s="124"/>
      <c r="HX83" s="124"/>
      <c r="HY83" s="124"/>
      <c r="HZ83" s="124"/>
      <c r="IA83" s="124"/>
      <c r="IB83" s="124"/>
      <c r="IC83" s="124"/>
      <c r="ID83" s="124"/>
      <c r="IE83" s="124"/>
      <c r="IF83" s="124"/>
      <c r="IG83" s="124"/>
      <c r="IH83" s="124"/>
      <c r="II83" s="124"/>
      <c r="IJ83" s="124"/>
      <c r="IK83" s="124"/>
      <c r="IL83" s="124"/>
      <c r="IM83" s="124"/>
      <c r="IN83" s="124"/>
      <c r="IO83" s="124"/>
      <c r="IP83" s="124"/>
      <c r="IQ83" s="124"/>
      <c r="IR83" s="124"/>
      <c r="IS83" s="124"/>
      <c r="IT83" s="124"/>
      <c r="IU83" s="124"/>
    </row>
    <row r="84" spans="1:255" s="125" customFormat="1" ht="12" customHeight="1" x14ac:dyDescent="0.25">
      <c r="A84" s="119"/>
      <c r="B84" s="120" t="s">
        <v>134</v>
      </c>
      <c r="C84" s="121" t="s">
        <v>63</v>
      </c>
      <c r="D84" s="121">
        <v>2.5</v>
      </c>
      <c r="E84" s="121" t="s">
        <v>116</v>
      </c>
      <c r="F84" s="122">
        <v>7130</v>
      </c>
      <c r="G84" s="123">
        <f t="shared" si="3"/>
        <v>17825</v>
      </c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  <c r="EC84" s="124"/>
      <c r="ED84" s="124"/>
      <c r="EE84" s="124"/>
      <c r="EF84" s="124"/>
      <c r="EG84" s="124"/>
      <c r="EH84" s="124"/>
      <c r="EI84" s="124"/>
      <c r="EJ84" s="124"/>
      <c r="EK84" s="124"/>
      <c r="EL84" s="124"/>
      <c r="EM84" s="124"/>
      <c r="EN84" s="124"/>
      <c r="EO84" s="124"/>
      <c r="EP84" s="124"/>
      <c r="EQ84" s="124"/>
      <c r="ER84" s="124"/>
      <c r="ES84" s="124"/>
      <c r="ET84" s="124"/>
      <c r="EU84" s="124"/>
      <c r="EV84" s="124"/>
      <c r="EW84" s="124"/>
      <c r="EX84" s="124"/>
      <c r="EY84" s="124"/>
      <c r="EZ84" s="124"/>
      <c r="FA84" s="124"/>
      <c r="FB84" s="124"/>
      <c r="FC84" s="124"/>
      <c r="FD84" s="124"/>
      <c r="FE84" s="124"/>
      <c r="FF84" s="124"/>
      <c r="FG84" s="124"/>
      <c r="FH84" s="124"/>
      <c r="FI84" s="124"/>
      <c r="FJ84" s="124"/>
      <c r="FK84" s="124"/>
      <c r="FL84" s="124"/>
      <c r="FM84" s="124"/>
      <c r="FN84" s="124"/>
      <c r="FO84" s="124"/>
      <c r="FP84" s="124"/>
      <c r="FQ84" s="124"/>
      <c r="FR84" s="124"/>
      <c r="FS84" s="124"/>
      <c r="FT84" s="124"/>
      <c r="FU84" s="124"/>
      <c r="FV84" s="124"/>
      <c r="FW84" s="124"/>
      <c r="FX84" s="124"/>
      <c r="FY84" s="124"/>
      <c r="FZ84" s="124"/>
      <c r="GA84" s="124"/>
      <c r="GB84" s="124"/>
      <c r="GC84" s="124"/>
      <c r="GD84" s="124"/>
      <c r="GE84" s="124"/>
      <c r="GF84" s="124"/>
      <c r="GG84" s="124"/>
      <c r="GH84" s="124"/>
      <c r="GI84" s="124"/>
      <c r="GJ84" s="124"/>
      <c r="GK84" s="124"/>
      <c r="GL84" s="124"/>
      <c r="GM84" s="124"/>
      <c r="GN84" s="124"/>
      <c r="GO84" s="124"/>
      <c r="GP84" s="124"/>
      <c r="GQ84" s="124"/>
      <c r="GR84" s="124"/>
      <c r="GS84" s="124"/>
      <c r="GT84" s="124"/>
      <c r="GU84" s="124"/>
      <c r="GV84" s="124"/>
      <c r="GW84" s="124"/>
      <c r="GX84" s="124"/>
      <c r="GY84" s="124"/>
      <c r="GZ84" s="124"/>
      <c r="HA84" s="124"/>
      <c r="HB84" s="124"/>
      <c r="HC84" s="124"/>
      <c r="HD84" s="124"/>
      <c r="HE84" s="124"/>
      <c r="HF84" s="124"/>
      <c r="HG84" s="124"/>
      <c r="HH84" s="124"/>
      <c r="HI84" s="124"/>
      <c r="HJ84" s="124"/>
      <c r="HK84" s="124"/>
      <c r="HL84" s="124"/>
      <c r="HM84" s="124"/>
      <c r="HN84" s="124"/>
      <c r="HO84" s="124"/>
      <c r="HP84" s="124"/>
      <c r="HQ84" s="124"/>
      <c r="HR84" s="124"/>
      <c r="HS84" s="124"/>
      <c r="HT84" s="124"/>
      <c r="HU84" s="124"/>
      <c r="HV84" s="124"/>
      <c r="HW84" s="124"/>
      <c r="HX84" s="124"/>
      <c r="HY84" s="124"/>
      <c r="HZ84" s="124"/>
      <c r="IA84" s="124"/>
      <c r="IB84" s="124"/>
      <c r="IC84" s="124"/>
      <c r="ID84" s="124"/>
      <c r="IE84" s="124"/>
      <c r="IF84" s="124"/>
      <c r="IG84" s="124"/>
      <c r="IH84" s="124"/>
      <c r="II84" s="124"/>
      <c r="IJ84" s="124"/>
      <c r="IK84" s="124"/>
      <c r="IL84" s="124"/>
      <c r="IM84" s="124"/>
      <c r="IN84" s="124"/>
      <c r="IO84" s="124"/>
      <c r="IP84" s="124"/>
      <c r="IQ84" s="124"/>
      <c r="IR84" s="124"/>
      <c r="IS84" s="124"/>
      <c r="IT84" s="124"/>
      <c r="IU84" s="124"/>
    </row>
    <row r="85" spans="1:255" s="125" customFormat="1" ht="12" customHeight="1" x14ac:dyDescent="0.25">
      <c r="A85" s="119"/>
      <c r="B85" s="120" t="s">
        <v>68</v>
      </c>
      <c r="C85" s="121" t="s">
        <v>63</v>
      </c>
      <c r="D85" s="121">
        <v>0.5</v>
      </c>
      <c r="E85" s="121" t="s">
        <v>116</v>
      </c>
      <c r="F85" s="122">
        <v>19306.2</v>
      </c>
      <c r="G85" s="123">
        <f t="shared" si="3"/>
        <v>9653.1</v>
      </c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  <c r="EC85" s="124"/>
      <c r="ED85" s="124"/>
      <c r="EE85" s="124"/>
      <c r="EF85" s="124"/>
      <c r="EG85" s="124"/>
      <c r="EH85" s="124"/>
      <c r="EI85" s="124"/>
      <c r="EJ85" s="124"/>
      <c r="EK85" s="124"/>
      <c r="EL85" s="124"/>
      <c r="EM85" s="124"/>
      <c r="EN85" s="124"/>
      <c r="EO85" s="124"/>
      <c r="EP85" s="124"/>
      <c r="EQ85" s="124"/>
      <c r="ER85" s="124"/>
      <c r="ES85" s="124"/>
      <c r="ET85" s="124"/>
      <c r="EU85" s="124"/>
      <c r="EV85" s="124"/>
      <c r="EW85" s="124"/>
      <c r="EX85" s="124"/>
      <c r="EY85" s="124"/>
      <c r="EZ85" s="124"/>
      <c r="FA85" s="124"/>
      <c r="FB85" s="124"/>
      <c r="FC85" s="124"/>
      <c r="FD85" s="124"/>
      <c r="FE85" s="124"/>
      <c r="FF85" s="124"/>
      <c r="FG85" s="124"/>
      <c r="FH85" s="124"/>
      <c r="FI85" s="124"/>
      <c r="FJ85" s="124"/>
      <c r="FK85" s="124"/>
      <c r="FL85" s="124"/>
      <c r="FM85" s="124"/>
      <c r="FN85" s="124"/>
      <c r="FO85" s="124"/>
      <c r="FP85" s="124"/>
      <c r="FQ85" s="124"/>
      <c r="FR85" s="124"/>
      <c r="FS85" s="124"/>
      <c r="FT85" s="124"/>
      <c r="FU85" s="124"/>
      <c r="FV85" s="124"/>
      <c r="FW85" s="124"/>
      <c r="FX85" s="124"/>
      <c r="FY85" s="124"/>
      <c r="FZ85" s="124"/>
      <c r="GA85" s="124"/>
      <c r="GB85" s="124"/>
      <c r="GC85" s="124"/>
      <c r="GD85" s="124"/>
      <c r="GE85" s="124"/>
      <c r="GF85" s="124"/>
      <c r="GG85" s="124"/>
      <c r="GH85" s="124"/>
      <c r="GI85" s="124"/>
      <c r="GJ85" s="124"/>
      <c r="GK85" s="124"/>
      <c r="GL85" s="124"/>
      <c r="GM85" s="124"/>
      <c r="GN85" s="124"/>
      <c r="GO85" s="124"/>
      <c r="GP85" s="124"/>
      <c r="GQ85" s="124"/>
      <c r="GR85" s="124"/>
      <c r="GS85" s="124"/>
      <c r="GT85" s="124"/>
      <c r="GU85" s="124"/>
      <c r="GV85" s="124"/>
      <c r="GW85" s="124"/>
      <c r="GX85" s="124"/>
      <c r="GY85" s="124"/>
      <c r="GZ85" s="124"/>
      <c r="HA85" s="124"/>
      <c r="HB85" s="124"/>
      <c r="HC85" s="124"/>
      <c r="HD85" s="124"/>
      <c r="HE85" s="124"/>
      <c r="HF85" s="124"/>
      <c r="HG85" s="124"/>
      <c r="HH85" s="124"/>
      <c r="HI85" s="124"/>
      <c r="HJ85" s="124"/>
      <c r="HK85" s="124"/>
      <c r="HL85" s="124"/>
      <c r="HM85" s="124"/>
      <c r="HN85" s="124"/>
      <c r="HO85" s="124"/>
      <c r="HP85" s="124"/>
      <c r="HQ85" s="124"/>
      <c r="HR85" s="124"/>
      <c r="HS85" s="124"/>
      <c r="HT85" s="124"/>
      <c r="HU85" s="124"/>
      <c r="HV85" s="124"/>
      <c r="HW85" s="124"/>
      <c r="HX85" s="124"/>
      <c r="HY85" s="124"/>
      <c r="HZ85" s="124"/>
      <c r="IA85" s="124"/>
      <c r="IB85" s="124"/>
      <c r="IC85" s="124"/>
      <c r="ID85" s="124"/>
      <c r="IE85" s="124"/>
      <c r="IF85" s="124"/>
      <c r="IG85" s="124"/>
      <c r="IH85" s="124"/>
      <c r="II85" s="124"/>
      <c r="IJ85" s="124"/>
      <c r="IK85" s="124"/>
      <c r="IL85" s="124"/>
      <c r="IM85" s="124"/>
      <c r="IN85" s="124"/>
      <c r="IO85" s="124"/>
      <c r="IP85" s="124"/>
      <c r="IQ85" s="124"/>
      <c r="IR85" s="124"/>
      <c r="IS85" s="124"/>
      <c r="IT85" s="124"/>
      <c r="IU85" s="124"/>
    </row>
    <row r="86" spans="1:255" s="125" customFormat="1" ht="12" customHeight="1" x14ac:dyDescent="0.25">
      <c r="A86" s="119"/>
      <c r="B86" s="120" t="s">
        <v>135</v>
      </c>
      <c r="C86" s="121" t="s">
        <v>82</v>
      </c>
      <c r="D86" s="121">
        <v>1.7</v>
      </c>
      <c r="E86" s="121" t="s">
        <v>69</v>
      </c>
      <c r="F86" s="122">
        <v>48702.5</v>
      </c>
      <c r="G86" s="123">
        <f t="shared" si="3"/>
        <v>82794.25</v>
      </c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  <c r="EC86" s="124"/>
      <c r="ED86" s="124"/>
      <c r="EE86" s="124"/>
      <c r="EF86" s="124"/>
      <c r="EG86" s="124"/>
      <c r="EH86" s="124"/>
      <c r="EI86" s="124"/>
      <c r="EJ86" s="124"/>
      <c r="EK86" s="124"/>
      <c r="EL86" s="124"/>
      <c r="EM86" s="124"/>
      <c r="EN86" s="124"/>
      <c r="EO86" s="124"/>
      <c r="EP86" s="124"/>
      <c r="EQ86" s="124"/>
      <c r="ER86" s="124"/>
      <c r="ES86" s="124"/>
      <c r="ET86" s="124"/>
      <c r="EU86" s="124"/>
      <c r="EV86" s="124"/>
      <c r="EW86" s="124"/>
      <c r="EX86" s="124"/>
      <c r="EY86" s="124"/>
      <c r="EZ86" s="124"/>
      <c r="FA86" s="124"/>
      <c r="FB86" s="124"/>
      <c r="FC86" s="124"/>
      <c r="FD86" s="124"/>
      <c r="FE86" s="124"/>
      <c r="FF86" s="124"/>
      <c r="FG86" s="124"/>
      <c r="FH86" s="124"/>
      <c r="FI86" s="124"/>
      <c r="FJ86" s="124"/>
      <c r="FK86" s="124"/>
      <c r="FL86" s="124"/>
      <c r="FM86" s="124"/>
      <c r="FN86" s="124"/>
      <c r="FO86" s="124"/>
      <c r="FP86" s="124"/>
      <c r="FQ86" s="124"/>
      <c r="FR86" s="124"/>
      <c r="FS86" s="124"/>
      <c r="FT86" s="124"/>
      <c r="FU86" s="124"/>
      <c r="FV86" s="124"/>
      <c r="FW86" s="124"/>
      <c r="FX86" s="124"/>
      <c r="FY86" s="124"/>
      <c r="FZ86" s="124"/>
      <c r="GA86" s="124"/>
      <c r="GB86" s="124"/>
      <c r="GC86" s="124"/>
      <c r="GD86" s="124"/>
      <c r="GE86" s="124"/>
      <c r="GF86" s="124"/>
      <c r="GG86" s="124"/>
      <c r="GH86" s="124"/>
      <c r="GI86" s="124"/>
      <c r="GJ86" s="124"/>
      <c r="GK86" s="124"/>
      <c r="GL86" s="124"/>
      <c r="GM86" s="124"/>
      <c r="GN86" s="124"/>
      <c r="GO86" s="124"/>
      <c r="GP86" s="124"/>
      <c r="GQ86" s="124"/>
      <c r="GR86" s="124"/>
      <c r="GS86" s="124"/>
      <c r="GT86" s="124"/>
      <c r="GU86" s="124"/>
      <c r="GV86" s="124"/>
      <c r="GW86" s="124"/>
      <c r="GX86" s="124"/>
      <c r="GY86" s="124"/>
      <c r="GZ86" s="124"/>
      <c r="HA86" s="124"/>
      <c r="HB86" s="124"/>
      <c r="HC86" s="124"/>
      <c r="HD86" s="124"/>
      <c r="HE86" s="124"/>
      <c r="HF86" s="124"/>
      <c r="HG86" s="124"/>
      <c r="HH86" s="124"/>
      <c r="HI86" s="124"/>
      <c r="HJ86" s="124"/>
      <c r="HK86" s="124"/>
      <c r="HL86" s="124"/>
      <c r="HM86" s="124"/>
      <c r="HN86" s="124"/>
      <c r="HO86" s="124"/>
      <c r="HP86" s="124"/>
      <c r="HQ86" s="124"/>
      <c r="HR86" s="124"/>
      <c r="HS86" s="124"/>
      <c r="HT86" s="124"/>
      <c r="HU86" s="124"/>
      <c r="HV86" s="124"/>
      <c r="HW86" s="124"/>
      <c r="HX86" s="124"/>
      <c r="HY86" s="124"/>
      <c r="HZ86" s="124"/>
      <c r="IA86" s="124"/>
      <c r="IB86" s="124"/>
      <c r="IC86" s="124"/>
      <c r="ID86" s="124"/>
      <c r="IE86" s="124"/>
      <c r="IF86" s="124"/>
      <c r="IG86" s="124"/>
      <c r="IH86" s="124"/>
      <c r="II86" s="124"/>
      <c r="IJ86" s="124"/>
      <c r="IK86" s="124"/>
      <c r="IL86" s="124"/>
      <c r="IM86" s="124"/>
      <c r="IN86" s="124"/>
      <c r="IO86" s="124"/>
      <c r="IP86" s="124"/>
      <c r="IQ86" s="124"/>
      <c r="IR86" s="124"/>
      <c r="IS86" s="124"/>
      <c r="IT86" s="124"/>
      <c r="IU86" s="124"/>
    </row>
    <row r="87" spans="1:255" s="125" customFormat="1" ht="12" customHeight="1" x14ac:dyDescent="0.25">
      <c r="A87" s="119"/>
      <c r="B87" s="120" t="s">
        <v>134</v>
      </c>
      <c r="C87" s="121" t="s">
        <v>63</v>
      </c>
      <c r="D87" s="121">
        <v>2.5</v>
      </c>
      <c r="E87" s="121" t="s">
        <v>69</v>
      </c>
      <c r="F87" s="122">
        <v>7130</v>
      </c>
      <c r="G87" s="123">
        <f t="shared" si="3"/>
        <v>17825</v>
      </c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  <c r="EC87" s="124"/>
      <c r="ED87" s="124"/>
      <c r="EE87" s="124"/>
      <c r="EF87" s="124"/>
      <c r="EG87" s="124"/>
      <c r="EH87" s="124"/>
      <c r="EI87" s="124"/>
      <c r="EJ87" s="124"/>
      <c r="EK87" s="124"/>
      <c r="EL87" s="124"/>
      <c r="EM87" s="124"/>
      <c r="EN87" s="124"/>
      <c r="EO87" s="124"/>
      <c r="EP87" s="124"/>
      <c r="EQ87" s="124"/>
      <c r="ER87" s="124"/>
      <c r="ES87" s="124"/>
      <c r="ET87" s="124"/>
      <c r="EU87" s="124"/>
      <c r="EV87" s="124"/>
      <c r="EW87" s="124"/>
      <c r="EX87" s="124"/>
      <c r="EY87" s="124"/>
      <c r="EZ87" s="124"/>
      <c r="FA87" s="124"/>
      <c r="FB87" s="124"/>
      <c r="FC87" s="124"/>
      <c r="FD87" s="124"/>
      <c r="FE87" s="124"/>
      <c r="FF87" s="124"/>
      <c r="FG87" s="124"/>
      <c r="FH87" s="124"/>
      <c r="FI87" s="124"/>
      <c r="FJ87" s="124"/>
      <c r="FK87" s="124"/>
      <c r="FL87" s="124"/>
      <c r="FM87" s="124"/>
      <c r="FN87" s="124"/>
      <c r="FO87" s="124"/>
      <c r="FP87" s="124"/>
      <c r="FQ87" s="124"/>
      <c r="FR87" s="124"/>
      <c r="FS87" s="124"/>
      <c r="FT87" s="124"/>
      <c r="FU87" s="124"/>
      <c r="FV87" s="124"/>
      <c r="FW87" s="124"/>
      <c r="FX87" s="124"/>
      <c r="FY87" s="124"/>
      <c r="FZ87" s="124"/>
      <c r="GA87" s="124"/>
      <c r="GB87" s="124"/>
      <c r="GC87" s="124"/>
      <c r="GD87" s="124"/>
      <c r="GE87" s="124"/>
      <c r="GF87" s="124"/>
      <c r="GG87" s="124"/>
      <c r="GH87" s="124"/>
      <c r="GI87" s="124"/>
      <c r="GJ87" s="124"/>
      <c r="GK87" s="124"/>
      <c r="GL87" s="124"/>
      <c r="GM87" s="124"/>
      <c r="GN87" s="124"/>
      <c r="GO87" s="124"/>
      <c r="GP87" s="124"/>
      <c r="GQ87" s="124"/>
      <c r="GR87" s="124"/>
      <c r="GS87" s="124"/>
      <c r="GT87" s="124"/>
      <c r="GU87" s="124"/>
      <c r="GV87" s="124"/>
      <c r="GW87" s="124"/>
      <c r="GX87" s="124"/>
      <c r="GY87" s="124"/>
      <c r="GZ87" s="124"/>
      <c r="HA87" s="124"/>
      <c r="HB87" s="124"/>
      <c r="HC87" s="124"/>
      <c r="HD87" s="124"/>
      <c r="HE87" s="124"/>
      <c r="HF87" s="124"/>
      <c r="HG87" s="124"/>
      <c r="HH87" s="124"/>
      <c r="HI87" s="124"/>
      <c r="HJ87" s="124"/>
      <c r="HK87" s="124"/>
      <c r="HL87" s="124"/>
      <c r="HM87" s="124"/>
      <c r="HN87" s="124"/>
      <c r="HO87" s="124"/>
      <c r="HP87" s="124"/>
      <c r="HQ87" s="124"/>
      <c r="HR87" s="124"/>
      <c r="HS87" s="124"/>
      <c r="HT87" s="124"/>
      <c r="HU87" s="124"/>
      <c r="HV87" s="124"/>
      <c r="HW87" s="124"/>
      <c r="HX87" s="124"/>
      <c r="HY87" s="124"/>
      <c r="HZ87" s="124"/>
      <c r="IA87" s="124"/>
      <c r="IB87" s="124"/>
      <c r="IC87" s="124"/>
      <c r="ID87" s="124"/>
      <c r="IE87" s="124"/>
      <c r="IF87" s="124"/>
      <c r="IG87" s="124"/>
      <c r="IH87" s="124"/>
      <c r="II87" s="124"/>
      <c r="IJ87" s="124"/>
      <c r="IK87" s="124"/>
      <c r="IL87" s="124"/>
      <c r="IM87" s="124"/>
      <c r="IN87" s="124"/>
      <c r="IO87" s="124"/>
      <c r="IP87" s="124"/>
      <c r="IQ87" s="124"/>
      <c r="IR87" s="124"/>
      <c r="IS87" s="124"/>
      <c r="IT87" s="124"/>
      <c r="IU87" s="124"/>
    </row>
    <row r="88" spans="1:255" s="125" customFormat="1" ht="12" customHeight="1" x14ac:dyDescent="0.25">
      <c r="A88" s="119"/>
      <c r="B88" s="120" t="s">
        <v>135</v>
      </c>
      <c r="C88" s="121" t="s">
        <v>82</v>
      </c>
      <c r="D88" s="121">
        <v>1.7</v>
      </c>
      <c r="E88" s="121" t="s">
        <v>69</v>
      </c>
      <c r="F88" s="122">
        <v>48702.5</v>
      </c>
      <c r="G88" s="123">
        <f t="shared" si="3"/>
        <v>82794.25</v>
      </c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  <c r="EC88" s="124"/>
      <c r="ED88" s="124"/>
      <c r="EE88" s="124"/>
      <c r="EF88" s="124"/>
      <c r="EG88" s="124"/>
      <c r="EH88" s="124"/>
      <c r="EI88" s="124"/>
      <c r="EJ88" s="124"/>
      <c r="EK88" s="124"/>
      <c r="EL88" s="124"/>
      <c r="EM88" s="124"/>
      <c r="EN88" s="124"/>
      <c r="EO88" s="124"/>
      <c r="EP88" s="124"/>
      <c r="EQ88" s="124"/>
      <c r="ER88" s="124"/>
      <c r="ES88" s="124"/>
      <c r="ET88" s="124"/>
      <c r="EU88" s="124"/>
      <c r="EV88" s="124"/>
      <c r="EW88" s="124"/>
      <c r="EX88" s="124"/>
      <c r="EY88" s="124"/>
      <c r="EZ88" s="124"/>
      <c r="FA88" s="124"/>
      <c r="FB88" s="124"/>
      <c r="FC88" s="124"/>
      <c r="FD88" s="124"/>
      <c r="FE88" s="124"/>
      <c r="FF88" s="124"/>
      <c r="FG88" s="124"/>
      <c r="FH88" s="124"/>
      <c r="FI88" s="124"/>
      <c r="FJ88" s="124"/>
      <c r="FK88" s="124"/>
      <c r="FL88" s="124"/>
      <c r="FM88" s="124"/>
      <c r="FN88" s="124"/>
      <c r="FO88" s="124"/>
      <c r="FP88" s="124"/>
      <c r="FQ88" s="124"/>
      <c r="FR88" s="124"/>
      <c r="FS88" s="124"/>
      <c r="FT88" s="124"/>
      <c r="FU88" s="124"/>
      <c r="FV88" s="124"/>
      <c r="FW88" s="124"/>
      <c r="FX88" s="124"/>
      <c r="FY88" s="124"/>
      <c r="FZ88" s="124"/>
      <c r="GA88" s="124"/>
      <c r="GB88" s="124"/>
      <c r="GC88" s="124"/>
      <c r="GD88" s="124"/>
      <c r="GE88" s="124"/>
      <c r="GF88" s="124"/>
      <c r="GG88" s="124"/>
      <c r="GH88" s="124"/>
      <c r="GI88" s="124"/>
      <c r="GJ88" s="124"/>
      <c r="GK88" s="124"/>
      <c r="GL88" s="124"/>
      <c r="GM88" s="124"/>
      <c r="GN88" s="124"/>
      <c r="GO88" s="124"/>
      <c r="GP88" s="124"/>
      <c r="GQ88" s="124"/>
      <c r="GR88" s="124"/>
      <c r="GS88" s="124"/>
      <c r="GT88" s="124"/>
      <c r="GU88" s="124"/>
      <c r="GV88" s="124"/>
      <c r="GW88" s="124"/>
      <c r="GX88" s="124"/>
      <c r="GY88" s="124"/>
      <c r="GZ88" s="124"/>
      <c r="HA88" s="124"/>
      <c r="HB88" s="124"/>
      <c r="HC88" s="124"/>
      <c r="HD88" s="124"/>
      <c r="HE88" s="124"/>
      <c r="HF88" s="124"/>
      <c r="HG88" s="124"/>
      <c r="HH88" s="124"/>
      <c r="HI88" s="124"/>
      <c r="HJ88" s="124"/>
      <c r="HK88" s="124"/>
      <c r="HL88" s="124"/>
      <c r="HM88" s="124"/>
      <c r="HN88" s="124"/>
      <c r="HO88" s="124"/>
      <c r="HP88" s="124"/>
      <c r="HQ88" s="124"/>
      <c r="HR88" s="124"/>
      <c r="HS88" s="124"/>
      <c r="HT88" s="124"/>
      <c r="HU88" s="124"/>
      <c r="HV88" s="124"/>
      <c r="HW88" s="124"/>
      <c r="HX88" s="124"/>
      <c r="HY88" s="124"/>
      <c r="HZ88" s="124"/>
      <c r="IA88" s="124"/>
      <c r="IB88" s="124"/>
      <c r="IC88" s="124"/>
      <c r="ID88" s="124"/>
      <c r="IE88" s="124"/>
      <c r="IF88" s="124"/>
      <c r="IG88" s="124"/>
      <c r="IH88" s="124"/>
      <c r="II88" s="124"/>
      <c r="IJ88" s="124"/>
      <c r="IK88" s="124"/>
      <c r="IL88" s="124"/>
      <c r="IM88" s="124"/>
      <c r="IN88" s="124"/>
      <c r="IO88" s="124"/>
      <c r="IP88" s="124"/>
      <c r="IQ88" s="124"/>
      <c r="IR88" s="124"/>
      <c r="IS88" s="124"/>
      <c r="IT88" s="124"/>
      <c r="IU88" s="124"/>
    </row>
    <row r="89" spans="1:255" s="125" customFormat="1" ht="12" customHeight="1" x14ac:dyDescent="0.25">
      <c r="A89" s="119"/>
      <c r="B89" s="120" t="s">
        <v>137</v>
      </c>
      <c r="C89" s="121" t="s">
        <v>82</v>
      </c>
      <c r="D89" s="121">
        <v>2.5</v>
      </c>
      <c r="E89" s="121" t="s">
        <v>69</v>
      </c>
      <c r="F89" s="122">
        <v>54763</v>
      </c>
      <c r="G89" s="123">
        <f t="shared" si="3"/>
        <v>136907.5</v>
      </c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  <c r="EC89" s="124"/>
      <c r="ED89" s="124"/>
      <c r="EE89" s="124"/>
      <c r="EF89" s="124"/>
      <c r="EG89" s="124"/>
      <c r="EH89" s="124"/>
      <c r="EI89" s="124"/>
      <c r="EJ89" s="124"/>
      <c r="EK89" s="124"/>
      <c r="EL89" s="124"/>
      <c r="EM89" s="124"/>
      <c r="EN89" s="124"/>
      <c r="EO89" s="124"/>
      <c r="EP89" s="124"/>
      <c r="EQ89" s="124"/>
      <c r="ER89" s="124"/>
      <c r="ES89" s="124"/>
      <c r="ET89" s="124"/>
      <c r="EU89" s="124"/>
      <c r="EV89" s="124"/>
      <c r="EW89" s="124"/>
      <c r="EX89" s="124"/>
      <c r="EY89" s="124"/>
      <c r="EZ89" s="124"/>
      <c r="FA89" s="124"/>
      <c r="FB89" s="124"/>
      <c r="FC89" s="124"/>
      <c r="FD89" s="124"/>
      <c r="FE89" s="124"/>
      <c r="FF89" s="124"/>
      <c r="FG89" s="124"/>
      <c r="FH89" s="124"/>
      <c r="FI89" s="124"/>
      <c r="FJ89" s="124"/>
      <c r="FK89" s="124"/>
      <c r="FL89" s="124"/>
      <c r="FM89" s="124"/>
      <c r="FN89" s="124"/>
      <c r="FO89" s="124"/>
      <c r="FP89" s="124"/>
      <c r="FQ89" s="124"/>
      <c r="FR89" s="124"/>
      <c r="FS89" s="124"/>
      <c r="FT89" s="124"/>
      <c r="FU89" s="124"/>
      <c r="FV89" s="124"/>
      <c r="FW89" s="124"/>
      <c r="FX89" s="124"/>
      <c r="FY89" s="124"/>
      <c r="FZ89" s="124"/>
      <c r="GA89" s="124"/>
      <c r="GB89" s="124"/>
      <c r="GC89" s="124"/>
      <c r="GD89" s="124"/>
      <c r="GE89" s="124"/>
      <c r="GF89" s="124"/>
      <c r="GG89" s="124"/>
      <c r="GH89" s="124"/>
      <c r="GI89" s="124"/>
      <c r="GJ89" s="124"/>
      <c r="GK89" s="124"/>
      <c r="GL89" s="124"/>
      <c r="GM89" s="124"/>
      <c r="GN89" s="124"/>
      <c r="GO89" s="124"/>
      <c r="GP89" s="124"/>
      <c r="GQ89" s="124"/>
      <c r="GR89" s="124"/>
      <c r="GS89" s="124"/>
      <c r="GT89" s="124"/>
      <c r="GU89" s="124"/>
      <c r="GV89" s="124"/>
      <c r="GW89" s="124"/>
      <c r="GX89" s="124"/>
      <c r="GY89" s="124"/>
      <c r="GZ89" s="124"/>
      <c r="HA89" s="124"/>
      <c r="HB89" s="124"/>
      <c r="HC89" s="124"/>
      <c r="HD89" s="124"/>
      <c r="HE89" s="124"/>
      <c r="HF89" s="124"/>
      <c r="HG89" s="124"/>
      <c r="HH89" s="124"/>
      <c r="HI89" s="124"/>
      <c r="HJ89" s="124"/>
      <c r="HK89" s="124"/>
      <c r="HL89" s="124"/>
      <c r="HM89" s="124"/>
      <c r="HN89" s="124"/>
      <c r="HO89" s="124"/>
      <c r="HP89" s="124"/>
      <c r="HQ89" s="124"/>
      <c r="HR89" s="124"/>
      <c r="HS89" s="124"/>
      <c r="HT89" s="124"/>
      <c r="HU89" s="124"/>
      <c r="HV89" s="124"/>
      <c r="HW89" s="124"/>
      <c r="HX89" s="124"/>
      <c r="HY89" s="124"/>
      <c r="HZ89" s="124"/>
      <c r="IA89" s="124"/>
      <c r="IB89" s="124"/>
      <c r="IC89" s="124"/>
      <c r="ID89" s="124"/>
      <c r="IE89" s="124"/>
      <c r="IF89" s="124"/>
      <c r="IG89" s="124"/>
      <c r="IH89" s="124"/>
      <c r="II89" s="124"/>
      <c r="IJ89" s="124"/>
      <c r="IK89" s="124"/>
      <c r="IL89" s="124"/>
      <c r="IM89" s="124"/>
      <c r="IN89" s="124"/>
      <c r="IO89" s="124"/>
      <c r="IP89" s="124"/>
      <c r="IQ89" s="124"/>
      <c r="IR89" s="124"/>
      <c r="IS89" s="124"/>
      <c r="IT89" s="124"/>
      <c r="IU89" s="124"/>
    </row>
    <row r="90" spans="1:255" s="125" customFormat="1" ht="12" customHeight="1" x14ac:dyDescent="0.25">
      <c r="A90" s="119"/>
      <c r="B90" s="120" t="s">
        <v>136</v>
      </c>
      <c r="C90" s="121" t="s">
        <v>82</v>
      </c>
      <c r="D90" s="121">
        <v>2</v>
      </c>
      <c r="E90" s="121" t="s">
        <v>80</v>
      </c>
      <c r="F90" s="122">
        <v>18998</v>
      </c>
      <c r="G90" s="123">
        <f t="shared" si="3"/>
        <v>37996</v>
      </c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  <c r="EC90" s="124"/>
      <c r="ED90" s="124"/>
      <c r="EE90" s="124"/>
      <c r="EF90" s="124"/>
      <c r="EG90" s="124"/>
      <c r="EH90" s="124"/>
      <c r="EI90" s="124"/>
      <c r="EJ90" s="124"/>
      <c r="EK90" s="124"/>
      <c r="EL90" s="124"/>
      <c r="EM90" s="124"/>
      <c r="EN90" s="124"/>
      <c r="EO90" s="124"/>
      <c r="EP90" s="124"/>
      <c r="EQ90" s="124"/>
      <c r="ER90" s="124"/>
      <c r="ES90" s="124"/>
      <c r="ET90" s="124"/>
      <c r="EU90" s="124"/>
      <c r="EV90" s="124"/>
      <c r="EW90" s="124"/>
      <c r="EX90" s="124"/>
      <c r="EY90" s="124"/>
      <c r="EZ90" s="124"/>
      <c r="FA90" s="124"/>
      <c r="FB90" s="124"/>
      <c r="FC90" s="124"/>
      <c r="FD90" s="124"/>
      <c r="FE90" s="124"/>
      <c r="FF90" s="124"/>
      <c r="FG90" s="124"/>
      <c r="FH90" s="124"/>
      <c r="FI90" s="124"/>
      <c r="FJ90" s="124"/>
      <c r="FK90" s="124"/>
      <c r="FL90" s="124"/>
      <c r="FM90" s="124"/>
      <c r="FN90" s="124"/>
      <c r="FO90" s="124"/>
      <c r="FP90" s="124"/>
      <c r="FQ90" s="124"/>
      <c r="FR90" s="124"/>
      <c r="FS90" s="124"/>
      <c r="FT90" s="124"/>
      <c r="FU90" s="124"/>
      <c r="FV90" s="124"/>
      <c r="FW90" s="124"/>
      <c r="FX90" s="124"/>
      <c r="FY90" s="124"/>
      <c r="FZ90" s="124"/>
      <c r="GA90" s="124"/>
      <c r="GB90" s="124"/>
      <c r="GC90" s="124"/>
      <c r="GD90" s="124"/>
      <c r="GE90" s="124"/>
      <c r="GF90" s="124"/>
      <c r="GG90" s="124"/>
      <c r="GH90" s="124"/>
      <c r="GI90" s="124"/>
      <c r="GJ90" s="124"/>
      <c r="GK90" s="124"/>
      <c r="GL90" s="124"/>
      <c r="GM90" s="124"/>
      <c r="GN90" s="124"/>
      <c r="GO90" s="124"/>
      <c r="GP90" s="124"/>
      <c r="GQ90" s="124"/>
      <c r="GR90" s="124"/>
      <c r="GS90" s="124"/>
      <c r="GT90" s="124"/>
      <c r="GU90" s="124"/>
      <c r="GV90" s="124"/>
      <c r="GW90" s="124"/>
      <c r="GX90" s="124"/>
      <c r="GY90" s="124"/>
      <c r="GZ90" s="124"/>
      <c r="HA90" s="124"/>
      <c r="HB90" s="124"/>
      <c r="HC90" s="124"/>
      <c r="HD90" s="124"/>
      <c r="HE90" s="124"/>
      <c r="HF90" s="124"/>
      <c r="HG90" s="124"/>
      <c r="HH90" s="124"/>
      <c r="HI90" s="124"/>
      <c r="HJ90" s="124"/>
      <c r="HK90" s="124"/>
      <c r="HL90" s="124"/>
      <c r="HM90" s="124"/>
      <c r="HN90" s="124"/>
      <c r="HO90" s="124"/>
      <c r="HP90" s="124"/>
      <c r="HQ90" s="124"/>
      <c r="HR90" s="124"/>
      <c r="HS90" s="124"/>
      <c r="HT90" s="124"/>
      <c r="HU90" s="124"/>
      <c r="HV90" s="124"/>
      <c r="HW90" s="124"/>
      <c r="HX90" s="124"/>
      <c r="HY90" s="124"/>
      <c r="HZ90" s="124"/>
      <c r="IA90" s="124"/>
      <c r="IB90" s="124"/>
      <c r="IC90" s="124"/>
      <c r="ID90" s="124"/>
      <c r="IE90" s="124"/>
      <c r="IF90" s="124"/>
      <c r="IG90" s="124"/>
      <c r="IH90" s="124"/>
      <c r="II90" s="124"/>
      <c r="IJ90" s="124"/>
      <c r="IK90" s="124"/>
      <c r="IL90" s="124"/>
      <c r="IM90" s="124"/>
      <c r="IN90" s="124"/>
      <c r="IO90" s="124"/>
      <c r="IP90" s="124"/>
      <c r="IQ90" s="124"/>
      <c r="IR90" s="124"/>
      <c r="IS90" s="124"/>
      <c r="IT90" s="124"/>
      <c r="IU90" s="124"/>
    </row>
    <row r="91" spans="1:255" s="125" customFormat="1" ht="12" customHeight="1" x14ac:dyDescent="0.25">
      <c r="A91" s="119"/>
      <c r="B91" s="120" t="s">
        <v>138</v>
      </c>
      <c r="C91" s="121" t="s">
        <v>63</v>
      </c>
      <c r="D91" s="121">
        <v>1</v>
      </c>
      <c r="E91" s="121" t="s">
        <v>80</v>
      </c>
      <c r="F91" s="122">
        <v>186668</v>
      </c>
      <c r="G91" s="123">
        <f t="shared" si="3"/>
        <v>186668</v>
      </c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  <c r="EC91" s="124"/>
      <c r="ED91" s="124"/>
      <c r="EE91" s="124"/>
      <c r="EF91" s="124"/>
      <c r="EG91" s="124"/>
      <c r="EH91" s="124"/>
      <c r="EI91" s="124"/>
      <c r="EJ91" s="124"/>
      <c r="EK91" s="124"/>
      <c r="EL91" s="124"/>
      <c r="EM91" s="124"/>
      <c r="EN91" s="124"/>
      <c r="EO91" s="124"/>
      <c r="EP91" s="124"/>
      <c r="EQ91" s="124"/>
      <c r="ER91" s="124"/>
      <c r="ES91" s="124"/>
      <c r="ET91" s="124"/>
      <c r="EU91" s="124"/>
      <c r="EV91" s="124"/>
      <c r="EW91" s="124"/>
      <c r="EX91" s="124"/>
      <c r="EY91" s="124"/>
      <c r="EZ91" s="124"/>
      <c r="FA91" s="124"/>
      <c r="FB91" s="124"/>
      <c r="FC91" s="124"/>
      <c r="FD91" s="124"/>
      <c r="FE91" s="124"/>
      <c r="FF91" s="124"/>
      <c r="FG91" s="124"/>
      <c r="FH91" s="124"/>
      <c r="FI91" s="124"/>
      <c r="FJ91" s="124"/>
      <c r="FK91" s="124"/>
      <c r="FL91" s="124"/>
      <c r="FM91" s="124"/>
      <c r="FN91" s="124"/>
      <c r="FO91" s="124"/>
      <c r="FP91" s="124"/>
      <c r="FQ91" s="124"/>
      <c r="FR91" s="124"/>
      <c r="FS91" s="124"/>
      <c r="FT91" s="124"/>
      <c r="FU91" s="124"/>
      <c r="FV91" s="124"/>
      <c r="FW91" s="124"/>
      <c r="FX91" s="124"/>
      <c r="FY91" s="124"/>
      <c r="FZ91" s="124"/>
      <c r="GA91" s="124"/>
      <c r="GB91" s="124"/>
      <c r="GC91" s="124"/>
      <c r="GD91" s="124"/>
      <c r="GE91" s="124"/>
      <c r="GF91" s="124"/>
      <c r="GG91" s="124"/>
      <c r="GH91" s="124"/>
      <c r="GI91" s="124"/>
      <c r="GJ91" s="124"/>
      <c r="GK91" s="124"/>
      <c r="GL91" s="124"/>
      <c r="GM91" s="124"/>
      <c r="GN91" s="124"/>
      <c r="GO91" s="124"/>
      <c r="GP91" s="124"/>
      <c r="GQ91" s="124"/>
      <c r="GR91" s="124"/>
      <c r="GS91" s="124"/>
      <c r="GT91" s="124"/>
      <c r="GU91" s="124"/>
      <c r="GV91" s="124"/>
      <c r="GW91" s="124"/>
      <c r="GX91" s="124"/>
      <c r="GY91" s="124"/>
      <c r="GZ91" s="124"/>
      <c r="HA91" s="124"/>
      <c r="HB91" s="124"/>
      <c r="HC91" s="124"/>
      <c r="HD91" s="124"/>
      <c r="HE91" s="124"/>
      <c r="HF91" s="124"/>
      <c r="HG91" s="124"/>
      <c r="HH91" s="124"/>
      <c r="HI91" s="124"/>
      <c r="HJ91" s="124"/>
      <c r="HK91" s="124"/>
      <c r="HL91" s="124"/>
      <c r="HM91" s="124"/>
      <c r="HN91" s="124"/>
      <c r="HO91" s="124"/>
      <c r="HP91" s="124"/>
      <c r="HQ91" s="124"/>
      <c r="HR91" s="124"/>
      <c r="HS91" s="124"/>
      <c r="HT91" s="124"/>
      <c r="HU91" s="124"/>
      <c r="HV91" s="124"/>
      <c r="HW91" s="124"/>
      <c r="HX91" s="124"/>
      <c r="HY91" s="124"/>
      <c r="HZ91" s="124"/>
      <c r="IA91" s="124"/>
      <c r="IB91" s="124"/>
      <c r="IC91" s="124"/>
      <c r="ID91" s="124"/>
      <c r="IE91" s="124"/>
      <c r="IF91" s="124"/>
      <c r="IG91" s="124"/>
      <c r="IH91" s="124"/>
      <c r="II91" s="124"/>
      <c r="IJ91" s="124"/>
      <c r="IK91" s="124"/>
      <c r="IL91" s="124"/>
      <c r="IM91" s="124"/>
      <c r="IN91" s="124"/>
      <c r="IO91" s="124"/>
      <c r="IP91" s="124"/>
      <c r="IQ91" s="124"/>
      <c r="IR91" s="124"/>
      <c r="IS91" s="124"/>
      <c r="IT91" s="124"/>
      <c r="IU91" s="124"/>
    </row>
    <row r="92" spans="1:255" s="125" customFormat="1" ht="12" customHeight="1" x14ac:dyDescent="0.25">
      <c r="A92" s="119"/>
      <c r="B92" s="120" t="s">
        <v>137</v>
      </c>
      <c r="C92" s="121" t="s">
        <v>82</v>
      </c>
      <c r="D92" s="121">
        <v>2.5</v>
      </c>
      <c r="E92" s="121" t="s">
        <v>80</v>
      </c>
      <c r="F92" s="122">
        <v>54763</v>
      </c>
      <c r="G92" s="123">
        <f t="shared" si="3"/>
        <v>136907.5</v>
      </c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  <c r="EC92" s="124"/>
      <c r="ED92" s="124"/>
      <c r="EE92" s="124"/>
      <c r="EF92" s="124"/>
      <c r="EG92" s="124"/>
      <c r="EH92" s="124"/>
      <c r="EI92" s="124"/>
      <c r="EJ92" s="124"/>
      <c r="EK92" s="124"/>
      <c r="EL92" s="124"/>
      <c r="EM92" s="124"/>
      <c r="EN92" s="124"/>
      <c r="EO92" s="124"/>
      <c r="EP92" s="124"/>
      <c r="EQ92" s="124"/>
      <c r="ER92" s="124"/>
      <c r="ES92" s="124"/>
      <c r="ET92" s="124"/>
      <c r="EU92" s="124"/>
      <c r="EV92" s="124"/>
      <c r="EW92" s="124"/>
      <c r="EX92" s="124"/>
      <c r="EY92" s="124"/>
      <c r="EZ92" s="124"/>
      <c r="FA92" s="124"/>
      <c r="FB92" s="124"/>
      <c r="FC92" s="124"/>
      <c r="FD92" s="124"/>
      <c r="FE92" s="124"/>
      <c r="FF92" s="124"/>
      <c r="FG92" s="124"/>
      <c r="FH92" s="124"/>
      <c r="FI92" s="124"/>
      <c r="FJ92" s="124"/>
      <c r="FK92" s="124"/>
      <c r="FL92" s="124"/>
      <c r="FM92" s="124"/>
      <c r="FN92" s="124"/>
      <c r="FO92" s="124"/>
      <c r="FP92" s="124"/>
      <c r="FQ92" s="124"/>
      <c r="FR92" s="124"/>
      <c r="FS92" s="124"/>
      <c r="FT92" s="124"/>
      <c r="FU92" s="124"/>
      <c r="FV92" s="124"/>
      <c r="FW92" s="124"/>
      <c r="FX92" s="124"/>
      <c r="FY92" s="124"/>
      <c r="FZ92" s="124"/>
      <c r="GA92" s="124"/>
      <c r="GB92" s="124"/>
      <c r="GC92" s="124"/>
      <c r="GD92" s="124"/>
      <c r="GE92" s="124"/>
      <c r="GF92" s="124"/>
      <c r="GG92" s="124"/>
      <c r="GH92" s="124"/>
      <c r="GI92" s="124"/>
      <c r="GJ92" s="124"/>
      <c r="GK92" s="124"/>
      <c r="GL92" s="124"/>
      <c r="GM92" s="124"/>
      <c r="GN92" s="124"/>
      <c r="GO92" s="124"/>
      <c r="GP92" s="124"/>
      <c r="GQ92" s="124"/>
      <c r="GR92" s="124"/>
      <c r="GS92" s="124"/>
      <c r="GT92" s="124"/>
      <c r="GU92" s="124"/>
      <c r="GV92" s="124"/>
      <c r="GW92" s="124"/>
      <c r="GX92" s="124"/>
      <c r="GY92" s="124"/>
      <c r="GZ92" s="124"/>
      <c r="HA92" s="124"/>
      <c r="HB92" s="124"/>
      <c r="HC92" s="124"/>
      <c r="HD92" s="124"/>
      <c r="HE92" s="124"/>
      <c r="HF92" s="124"/>
      <c r="HG92" s="124"/>
      <c r="HH92" s="124"/>
      <c r="HI92" s="124"/>
      <c r="HJ92" s="124"/>
      <c r="HK92" s="124"/>
      <c r="HL92" s="124"/>
      <c r="HM92" s="124"/>
      <c r="HN92" s="124"/>
      <c r="HO92" s="124"/>
      <c r="HP92" s="124"/>
      <c r="HQ92" s="124"/>
      <c r="HR92" s="124"/>
      <c r="HS92" s="124"/>
      <c r="HT92" s="124"/>
      <c r="HU92" s="124"/>
      <c r="HV92" s="124"/>
      <c r="HW92" s="124"/>
      <c r="HX92" s="124"/>
      <c r="HY92" s="124"/>
      <c r="HZ92" s="124"/>
      <c r="IA92" s="124"/>
      <c r="IB92" s="124"/>
      <c r="IC92" s="124"/>
      <c r="ID92" s="124"/>
      <c r="IE92" s="124"/>
      <c r="IF92" s="124"/>
      <c r="IG92" s="124"/>
      <c r="IH92" s="124"/>
      <c r="II92" s="124"/>
      <c r="IJ92" s="124"/>
      <c r="IK92" s="124"/>
      <c r="IL92" s="124"/>
      <c r="IM92" s="124"/>
      <c r="IN92" s="124"/>
      <c r="IO92" s="124"/>
      <c r="IP92" s="124"/>
      <c r="IQ92" s="124"/>
      <c r="IR92" s="124"/>
      <c r="IS92" s="124"/>
      <c r="IT92" s="124"/>
      <c r="IU92" s="124"/>
    </row>
    <row r="93" spans="1:255" s="125" customFormat="1" ht="12" customHeight="1" x14ac:dyDescent="0.25">
      <c r="A93" s="119"/>
      <c r="B93" s="120" t="s">
        <v>139</v>
      </c>
      <c r="C93" s="121" t="s">
        <v>63</v>
      </c>
      <c r="D93" s="121">
        <v>2</v>
      </c>
      <c r="E93" s="121" t="s">
        <v>80</v>
      </c>
      <c r="F93" s="122">
        <v>41998</v>
      </c>
      <c r="G93" s="123">
        <f t="shared" si="3"/>
        <v>83996</v>
      </c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  <c r="EC93" s="124"/>
      <c r="ED93" s="124"/>
      <c r="EE93" s="124"/>
      <c r="EF93" s="124"/>
      <c r="EG93" s="124"/>
      <c r="EH93" s="124"/>
      <c r="EI93" s="124"/>
      <c r="EJ93" s="124"/>
      <c r="EK93" s="124"/>
      <c r="EL93" s="124"/>
      <c r="EM93" s="124"/>
      <c r="EN93" s="124"/>
      <c r="EO93" s="124"/>
      <c r="EP93" s="124"/>
      <c r="EQ93" s="124"/>
      <c r="ER93" s="124"/>
      <c r="ES93" s="124"/>
      <c r="ET93" s="124"/>
      <c r="EU93" s="124"/>
      <c r="EV93" s="124"/>
      <c r="EW93" s="124"/>
      <c r="EX93" s="124"/>
      <c r="EY93" s="124"/>
      <c r="EZ93" s="124"/>
      <c r="FA93" s="124"/>
      <c r="FB93" s="124"/>
      <c r="FC93" s="124"/>
      <c r="FD93" s="124"/>
      <c r="FE93" s="124"/>
      <c r="FF93" s="124"/>
      <c r="FG93" s="124"/>
      <c r="FH93" s="124"/>
      <c r="FI93" s="124"/>
      <c r="FJ93" s="124"/>
      <c r="FK93" s="124"/>
      <c r="FL93" s="124"/>
      <c r="FM93" s="124"/>
      <c r="FN93" s="124"/>
      <c r="FO93" s="124"/>
      <c r="FP93" s="124"/>
      <c r="FQ93" s="124"/>
      <c r="FR93" s="124"/>
      <c r="FS93" s="124"/>
      <c r="FT93" s="124"/>
      <c r="FU93" s="124"/>
      <c r="FV93" s="124"/>
      <c r="FW93" s="124"/>
      <c r="FX93" s="124"/>
      <c r="FY93" s="124"/>
      <c r="FZ93" s="124"/>
      <c r="GA93" s="124"/>
      <c r="GB93" s="124"/>
      <c r="GC93" s="124"/>
      <c r="GD93" s="124"/>
      <c r="GE93" s="124"/>
      <c r="GF93" s="124"/>
      <c r="GG93" s="124"/>
      <c r="GH93" s="124"/>
      <c r="GI93" s="124"/>
      <c r="GJ93" s="124"/>
      <c r="GK93" s="124"/>
      <c r="GL93" s="124"/>
      <c r="GM93" s="124"/>
      <c r="GN93" s="124"/>
      <c r="GO93" s="124"/>
      <c r="GP93" s="124"/>
      <c r="GQ93" s="124"/>
      <c r="GR93" s="124"/>
      <c r="GS93" s="124"/>
      <c r="GT93" s="124"/>
      <c r="GU93" s="124"/>
      <c r="GV93" s="124"/>
      <c r="GW93" s="124"/>
      <c r="GX93" s="124"/>
      <c r="GY93" s="124"/>
      <c r="GZ93" s="124"/>
      <c r="HA93" s="124"/>
      <c r="HB93" s="124"/>
      <c r="HC93" s="124"/>
      <c r="HD93" s="124"/>
      <c r="HE93" s="124"/>
      <c r="HF93" s="124"/>
      <c r="HG93" s="124"/>
      <c r="HH93" s="124"/>
      <c r="HI93" s="124"/>
      <c r="HJ93" s="124"/>
      <c r="HK93" s="124"/>
      <c r="HL93" s="124"/>
      <c r="HM93" s="124"/>
      <c r="HN93" s="124"/>
      <c r="HO93" s="124"/>
      <c r="HP93" s="124"/>
      <c r="HQ93" s="124"/>
      <c r="HR93" s="124"/>
      <c r="HS93" s="124"/>
      <c r="HT93" s="124"/>
      <c r="HU93" s="124"/>
      <c r="HV93" s="124"/>
      <c r="HW93" s="124"/>
      <c r="HX93" s="124"/>
      <c r="HY93" s="124"/>
      <c r="HZ93" s="124"/>
      <c r="IA93" s="124"/>
      <c r="IB93" s="124"/>
      <c r="IC93" s="124"/>
      <c r="ID93" s="124"/>
      <c r="IE93" s="124"/>
      <c r="IF93" s="124"/>
      <c r="IG93" s="124"/>
      <c r="IH93" s="124"/>
      <c r="II93" s="124"/>
      <c r="IJ93" s="124"/>
      <c r="IK93" s="124"/>
      <c r="IL93" s="124"/>
      <c r="IM93" s="124"/>
      <c r="IN93" s="124"/>
      <c r="IO93" s="124"/>
      <c r="IP93" s="124"/>
      <c r="IQ93" s="124"/>
      <c r="IR93" s="124"/>
      <c r="IS93" s="124"/>
      <c r="IT93" s="124"/>
      <c r="IU93" s="124"/>
    </row>
    <row r="94" spans="1:255" s="125" customFormat="1" ht="12" customHeight="1" x14ac:dyDescent="0.25">
      <c r="A94" s="119"/>
      <c r="B94" s="120" t="s">
        <v>136</v>
      </c>
      <c r="C94" s="121" t="s">
        <v>82</v>
      </c>
      <c r="D94" s="121">
        <v>2</v>
      </c>
      <c r="E94" s="121" t="s">
        <v>89</v>
      </c>
      <c r="F94" s="122">
        <v>18998</v>
      </c>
      <c r="G94" s="123">
        <f t="shared" si="3"/>
        <v>37996</v>
      </c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  <c r="EC94" s="124"/>
      <c r="ED94" s="124"/>
      <c r="EE94" s="124"/>
      <c r="EF94" s="124"/>
      <c r="EG94" s="124"/>
      <c r="EH94" s="124"/>
      <c r="EI94" s="124"/>
      <c r="EJ94" s="124"/>
      <c r="EK94" s="124"/>
      <c r="EL94" s="124"/>
      <c r="EM94" s="124"/>
      <c r="EN94" s="124"/>
      <c r="EO94" s="124"/>
      <c r="EP94" s="124"/>
      <c r="EQ94" s="124"/>
      <c r="ER94" s="124"/>
      <c r="ES94" s="124"/>
      <c r="ET94" s="124"/>
      <c r="EU94" s="124"/>
      <c r="EV94" s="124"/>
      <c r="EW94" s="124"/>
      <c r="EX94" s="124"/>
      <c r="EY94" s="124"/>
      <c r="EZ94" s="124"/>
      <c r="FA94" s="124"/>
      <c r="FB94" s="124"/>
      <c r="FC94" s="124"/>
      <c r="FD94" s="124"/>
      <c r="FE94" s="124"/>
      <c r="FF94" s="124"/>
      <c r="FG94" s="124"/>
      <c r="FH94" s="124"/>
      <c r="FI94" s="124"/>
      <c r="FJ94" s="124"/>
      <c r="FK94" s="124"/>
      <c r="FL94" s="124"/>
      <c r="FM94" s="124"/>
      <c r="FN94" s="124"/>
      <c r="FO94" s="124"/>
      <c r="FP94" s="124"/>
      <c r="FQ94" s="124"/>
      <c r="FR94" s="124"/>
      <c r="FS94" s="124"/>
      <c r="FT94" s="124"/>
      <c r="FU94" s="124"/>
      <c r="FV94" s="124"/>
      <c r="FW94" s="124"/>
      <c r="FX94" s="124"/>
      <c r="FY94" s="124"/>
      <c r="FZ94" s="124"/>
      <c r="GA94" s="124"/>
      <c r="GB94" s="124"/>
      <c r="GC94" s="124"/>
      <c r="GD94" s="124"/>
      <c r="GE94" s="124"/>
      <c r="GF94" s="124"/>
      <c r="GG94" s="124"/>
      <c r="GH94" s="124"/>
      <c r="GI94" s="124"/>
      <c r="GJ94" s="124"/>
      <c r="GK94" s="124"/>
      <c r="GL94" s="124"/>
      <c r="GM94" s="124"/>
      <c r="GN94" s="124"/>
      <c r="GO94" s="124"/>
      <c r="GP94" s="124"/>
      <c r="GQ94" s="124"/>
      <c r="GR94" s="124"/>
      <c r="GS94" s="124"/>
      <c r="GT94" s="124"/>
      <c r="GU94" s="124"/>
      <c r="GV94" s="124"/>
      <c r="GW94" s="124"/>
      <c r="GX94" s="124"/>
      <c r="GY94" s="124"/>
      <c r="GZ94" s="124"/>
      <c r="HA94" s="124"/>
      <c r="HB94" s="124"/>
      <c r="HC94" s="124"/>
      <c r="HD94" s="124"/>
      <c r="HE94" s="124"/>
      <c r="HF94" s="124"/>
      <c r="HG94" s="124"/>
      <c r="HH94" s="124"/>
      <c r="HI94" s="124"/>
      <c r="HJ94" s="124"/>
      <c r="HK94" s="124"/>
      <c r="HL94" s="124"/>
      <c r="HM94" s="124"/>
      <c r="HN94" s="124"/>
      <c r="HO94" s="124"/>
      <c r="HP94" s="124"/>
      <c r="HQ94" s="124"/>
      <c r="HR94" s="124"/>
      <c r="HS94" s="124"/>
      <c r="HT94" s="124"/>
      <c r="HU94" s="124"/>
      <c r="HV94" s="124"/>
      <c r="HW94" s="124"/>
      <c r="HX94" s="124"/>
      <c r="HY94" s="124"/>
      <c r="HZ94" s="124"/>
      <c r="IA94" s="124"/>
      <c r="IB94" s="124"/>
      <c r="IC94" s="124"/>
      <c r="ID94" s="124"/>
      <c r="IE94" s="124"/>
      <c r="IF94" s="124"/>
      <c r="IG94" s="124"/>
      <c r="IH94" s="124"/>
      <c r="II94" s="124"/>
      <c r="IJ94" s="124"/>
      <c r="IK94" s="124"/>
      <c r="IL94" s="124"/>
      <c r="IM94" s="124"/>
      <c r="IN94" s="124"/>
      <c r="IO94" s="124"/>
      <c r="IP94" s="124"/>
      <c r="IQ94" s="124"/>
      <c r="IR94" s="124"/>
      <c r="IS94" s="124"/>
      <c r="IT94" s="124"/>
      <c r="IU94" s="124"/>
    </row>
    <row r="95" spans="1:255" s="125" customFormat="1" ht="12" customHeight="1" x14ac:dyDescent="0.25">
      <c r="A95" s="119"/>
      <c r="B95" s="120" t="s">
        <v>139</v>
      </c>
      <c r="C95" s="121" t="s">
        <v>63</v>
      </c>
      <c r="D95" s="121">
        <v>2</v>
      </c>
      <c r="E95" s="121" t="s">
        <v>89</v>
      </c>
      <c r="F95" s="122">
        <v>18998</v>
      </c>
      <c r="G95" s="123">
        <f t="shared" si="3"/>
        <v>37996</v>
      </c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  <c r="EC95" s="124"/>
      <c r="ED95" s="124"/>
      <c r="EE95" s="124"/>
      <c r="EF95" s="124"/>
      <c r="EG95" s="124"/>
      <c r="EH95" s="124"/>
      <c r="EI95" s="124"/>
      <c r="EJ95" s="124"/>
      <c r="EK95" s="124"/>
      <c r="EL95" s="124"/>
      <c r="EM95" s="124"/>
      <c r="EN95" s="124"/>
      <c r="EO95" s="124"/>
      <c r="EP95" s="124"/>
      <c r="EQ95" s="124"/>
      <c r="ER95" s="124"/>
      <c r="ES95" s="124"/>
      <c r="ET95" s="124"/>
      <c r="EU95" s="124"/>
      <c r="EV95" s="124"/>
      <c r="EW95" s="124"/>
      <c r="EX95" s="124"/>
      <c r="EY95" s="124"/>
      <c r="EZ95" s="124"/>
      <c r="FA95" s="124"/>
      <c r="FB95" s="124"/>
      <c r="FC95" s="124"/>
      <c r="FD95" s="124"/>
      <c r="FE95" s="124"/>
      <c r="FF95" s="124"/>
      <c r="FG95" s="124"/>
      <c r="FH95" s="124"/>
      <c r="FI95" s="124"/>
      <c r="FJ95" s="124"/>
      <c r="FK95" s="124"/>
      <c r="FL95" s="124"/>
      <c r="FM95" s="124"/>
      <c r="FN95" s="124"/>
      <c r="FO95" s="124"/>
      <c r="FP95" s="124"/>
      <c r="FQ95" s="124"/>
      <c r="FR95" s="124"/>
      <c r="FS95" s="124"/>
      <c r="FT95" s="124"/>
      <c r="FU95" s="124"/>
      <c r="FV95" s="124"/>
      <c r="FW95" s="124"/>
      <c r="FX95" s="124"/>
      <c r="FY95" s="124"/>
      <c r="FZ95" s="124"/>
      <c r="GA95" s="124"/>
      <c r="GB95" s="124"/>
      <c r="GC95" s="124"/>
      <c r="GD95" s="124"/>
      <c r="GE95" s="124"/>
      <c r="GF95" s="124"/>
      <c r="GG95" s="124"/>
      <c r="GH95" s="124"/>
      <c r="GI95" s="124"/>
      <c r="GJ95" s="124"/>
      <c r="GK95" s="124"/>
      <c r="GL95" s="124"/>
      <c r="GM95" s="124"/>
      <c r="GN95" s="124"/>
      <c r="GO95" s="124"/>
      <c r="GP95" s="124"/>
      <c r="GQ95" s="124"/>
      <c r="GR95" s="124"/>
      <c r="GS95" s="124"/>
      <c r="GT95" s="124"/>
      <c r="GU95" s="124"/>
      <c r="GV95" s="124"/>
      <c r="GW95" s="124"/>
      <c r="GX95" s="124"/>
      <c r="GY95" s="124"/>
      <c r="GZ95" s="124"/>
      <c r="HA95" s="124"/>
      <c r="HB95" s="124"/>
      <c r="HC95" s="124"/>
      <c r="HD95" s="124"/>
      <c r="HE95" s="124"/>
      <c r="HF95" s="124"/>
      <c r="HG95" s="124"/>
      <c r="HH95" s="124"/>
      <c r="HI95" s="124"/>
      <c r="HJ95" s="124"/>
      <c r="HK95" s="124"/>
      <c r="HL95" s="124"/>
      <c r="HM95" s="124"/>
      <c r="HN95" s="124"/>
      <c r="HO95" s="124"/>
      <c r="HP95" s="124"/>
      <c r="HQ95" s="124"/>
      <c r="HR95" s="124"/>
      <c r="HS95" s="124"/>
      <c r="HT95" s="124"/>
      <c r="HU95" s="124"/>
      <c r="HV95" s="124"/>
      <c r="HW95" s="124"/>
      <c r="HX95" s="124"/>
      <c r="HY95" s="124"/>
      <c r="HZ95" s="124"/>
      <c r="IA95" s="124"/>
      <c r="IB95" s="124"/>
      <c r="IC95" s="124"/>
      <c r="ID95" s="124"/>
      <c r="IE95" s="124"/>
      <c r="IF95" s="124"/>
      <c r="IG95" s="124"/>
      <c r="IH95" s="124"/>
      <c r="II95" s="124"/>
      <c r="IJ95" s="124"/>
      <c r="IK95" s="124"/>
      <c r="IL95" s="124"/>
      <c r="IM95" s="124"/>
      <c r="IN95" s="124"/>
      <c r="IO95" s="124"/>
      <c r="IP95" s="124"/>
      <c r="IQ95" s="124"/>
      <c r="IR95" s="124"/>
      <c r="IS95" s="124"/>
      <c r="IT95" s="124"/>
      <c r="IU95" s="124"/>
    </row>
    <row r="96" spans="1:255" s="125" customFormat="1" ht="12.75" customHeight="1" x14ac:dyDescent="0.25">
      <c r="A96" s="130"/>
      <c r="B96" s="131" t="s">
        <v>140</v>
      </c>
      <c r="C96" s="120"/>
      <c r="D96" s="121"/>
      <c r="E96" s="121"/>
      <c r="F96" s="122"/>
      <c r="G96" s="122"/>
      <c r="H96" s="124"/>
      <c r="I96" s="124"/>
      <c r="J96" s="124"/>
      <c r="K96" s="132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  <c r="EC96" s="124"/>
      <c r="ED96" s="124"/>
      <c r="EE96" s="124"/>
      <c r="EF96" s="124"/>
      <c r="EG96" s="124"/>
      <c r="EH96" s="124"/>
      <c r="EI96" s="124"/>
      <c r="EJ96" s="124"/>
      <c r="EK96" s="124"/>
      <c r="EL96" s="124"/>
      <c r="EM96" s="124"/>
      <c r="EN96" s="124"/>
      <c r="EO96" s="124"/>
      <c r="EP96" s="124"/>
      <c r="EQ96" s="124"/>
      <c r="ER96" s="124"/>
      <c r="ES96" s="124"/>
      <c r="ET96" s="124"/>
      <c r="EU96" s="124"/>
      <c r="EV96" s="124"/>
      <c r="EW96" s="124"/>
      <c r="EX96" s="124"/>
      <c r="EY96" s="124"/>
      <c r="EZ96" s="124"/>
      <c r="FA96" s="124"/>
      <c r="FB96" s="124"/>
      <c r="FC96" s="124"/>
      <c r="FD96" s="124"/>
      <c r="FE96" s="124"/>
      <c r="FF96" s="124"/>
      <c r="FG96" s="124"/>
      <c r="FH96" s="124"/>
      <c r="FI96" s="124"/>
      <c r="FJ96" s="124"/>
      <c r="FK96" s="124"/>
      <c r="FL96" s="124"/>
      <c r="FM96" s="124"/>
      <c r="FN96" s="124"/>
      <c r="FO96" s="124"/>
      <c r="FP96" s="124"/>
      <c r="FQ96" s="124"/>
      <c r="FR96" s="124"/>
      <c r="FS96" s="124"/>
      <c r="FT96" s="124"/>
      <c r="FU96" s="124"/>
      <c r="FV96" s="124"/>
      <c r="FW96" s="124"/>
      <c r="FX96" s="124"/>
      <c r="FY96" s="124"/>
      <c r="FZ96" s="124"/>
      <c r="GA96" s="124"/>
      <c r="GB96" s="124"/>
      <c r="GC96" s="124"/>
      <c r="GD96" s="124"/>
      <c r="GE96" s="124"/>
      <c r="GF96" s="124"/>
      <c r="GG96" s="124"/>
      <c r="GH96" s="124"/>
      <c r="GI96" s="124"/>
      <c r="GJ96" s="124"/>
      <c r="GK96" s="124"/>
      <c r="GL96" s="124"/>
      <c r="GM96" s="124"/>
      <c r="GN96" s="124"/>
      <c r="GO96" s="124"/>
      <c r="GP96" s="124"/>
      <c r="GQ96" s="124"/>
      <c r="GR96" s="124"/>
      <c r="GS96" s="124"/>
      <c r="GT96" s="124"/>
      <c r="GU96" s="124"/>
      <c r="GV96" s="124"/>
      <c r="GW96" s="124"/>
      <c r="GX96" s="124"/>
      <c r="GY96" s="124"/>
      <c r="GZ96" s="124"/>
      <c r="HA96" s="124"/>
      <c r="HB96" s="124"/>
      <c r="HC96" s="124"/>
      <c r="HD96" s="124"/>
      <c r="HE96" s="124"/>
      <c r="HF96" s="124"/>
      <c r="HG96" s="124"/>
      <c r="HH96" s="124"/>
      <c r="HI96" s="124"/>
      <c r="HJ96" s="124"/>
      <c r="HK96" s="124"/>
      <c r="HL96" s="124"/>
      <c r="HM96" s="124"/>
      <c r="HN96" s="124"/>
      <c r="HO96" s="124"/>
      <c r="HP96" s="124"/>
      <c r="HQ96" s="124"/>
      <c r="HR96" s="124"/>
      <c r="HS96" s="124"/>
      <c r="HT96" s="124"/>
      <c r="HU96" s="124"/>
      <c r="HV96" s="124"/>
      <c r="HW96" s="124"/>
      <c r="HX96" s="124"/>
      <c r="HY96" s="124"/>
      <c r="HZ96" s="124"/>
      <c r="IA96" s="124"/>
      <c r="IB96" s="124"/>
      <c r="IC96" s="124"/>
      <c r="ID96" s="124"/>
      <c r="IE96" s="124"/>
      <c r="IF96" s="124"/>
      <c r="IG96" s="124"/>
      <c r="IH96" s="124"/>
      <c r="II96" s="124"/>
      <c r="IJ96" s="124"/>
      <c r="IK96" s="124"/>
      <c r="IL96" s="124"/>
      <c r="IM96" s="124"/>
      <c r="IN96" s="124"/>
      <c r="IO96" s="124"/>
      <c r="IP96" s="124"/>
      <c r="IQ96" s="124"/>
      <c r="IR96" s="124"/>
      <c r="IS96" s="124"/>
      <c r="IT96" s="124"/>
      <c r="IU96" s="124"/>
    </row>
    <row r="97" spans="1:255" s="125" customFormat="1" ht="12" customHeight="1" x14ac:dyDescent="0.25">
      <c r="A97" s="119"/>
      <c r="B97" s="120" t="s">
        <v>141</v>
      </c>
      <c r="C97" s="121" t="s">
        <v>82</v>
      </c>
      <c r="D97" s="121">
        <v>4</v>
      </c>
      <c r="E97" s="121" t="s">
        <v>73</v>
      </c>
      <c r="F97" s="122">
        <v>14214</v>
      </c>
      <c r="G97" s="123">
        <f>D97*F97</f>
        <v>56856</v>
      </c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  <c r="EC97" s="124"/>
      <c r="ED97" s="124"/>
      <c r="EE97" s="124"/>
      <c r="EF97" s="124"/>
      <c r="EG97" s="124"/>
      <c r="EH97" s="124"/>
      <c r="EI97" s="124"/>
      <c r="EJ97" s="124"/>
      <c r="EK97" s="124"/>
      <c r="EL97" s="124"/>
      <c r="EM97" s="124"/>
      <c r="EN97" s="124"/>
      <c r="EO97" s="124"/>
      <c r="EP97" s="124"/>
      <c r="EQ97" s="124"/>
      <c r="ER97" s="124"/>
      <c r="ES97" s="124"/>
      <c r="ET97" s="124"/>
      <c r="EU97" s="124"/>
      <c r="EV97" s="124"/>
      <c r="EW97" s="124"/>
      <c r="EX97" s="124"/>
      <c r="EY97" s="124"/>
      <c r="EZ97" s="124"/>
      <c r="FA97" s="124"/>
      <c r="FB97" s="124"/>
      <c r="FC97" s="124"/>
      <c r="FD97" s="124"/>
      <c r="FE97" s="124"/>
      <c r="FF97" s="124"/>
      <c r="FG97" s="124"/>
      <c r="FH97" s="124"/>
      <c r="FI97" s="124"/>
      <c r="FJ97" s="124"/>
      <c r="FK97" s="124"/>
      <c r="FL97" s="124"/>
      <c r="FM97" s="124"/>
      <c r="FN97" s="124"/>
      <c r="FO97" s="124"/>
      <c r="FP97" s="124"/>
      <c r="FQ97" s="124"/>
      <c r="FR97" s="124"/>
      <c r="FS97" s="124"/>
      <c r="FT97" s="124"/>
      <c r="FU97" s="124"/>
      <c r="FV97" s="124"/>
      <c r="FW97" s="124"/>
      <c r="FX97" s="124"/>
      <c r="FY97" s="124"/>
      <c r="FZ97" s="124"/>
      <c r="GA97" s="124"/>
      <c r="GB97" s="124"/>
      <c r="GC97" s="124"/>
      <c r="GD97" s="124"/>
      <c r="GE97" s="124"/>
      <c r="GF97" s="124"/>
      <c r="GG97" s="124"/>
      <c r="GH97" s="124"/>
      <c r="GI97" s="124"/>
      <c r="GJ97" s="124"/>
      <c r="GK97" s="124"/>
      <c r="GL97" s="124"/>
      <c r="GM97" s="124"/>
      <c r="GN97" s="124"/>
      <c r="GO97" s="124"/>
      <c r="GP97" s="124"/>
      <c r="GQ97" s="124"/>
      <c r="GR97" s="124"/>
      <c r="GS97" s="124"/>
      <c r="GT97" s="124"/>
      <c r="GU97" s="124"/>
      <c r="GV97" s="124"/>
      <c r="GW97" s="124"/>
      <c r="GX97" s="124"/>
      <c r="GY97" s="124"/>
      <c r="GZ97" s="124"/>
      <c r="HA97" s="124"/>
      <c r="HB97" s="124"/>
      <c r="HC97" s="124"/>
      <c r="HD97" s="124"/>
      <c r="HE97" s="124"/>
      <c r="HF97" s="124"/>
      <c r="HG97" s="124"/>
      <c r="HH97" s="124"/>
      <c r="HI97" s="124"/>
      <c r="HJ97" s="124"/>
      <c r="HK97" s="124"/>
      <c r="HL97" s="124"/>
      <c r="HM97" s="124"/>
      <c r="HN97" s="124"/>
      <c r="HO97" s="124"/>
      <c r="HP97" s="124"/>
      <c r="HQ97" s="124"/>
      <c r="HR97" s="124"/>
      <c r="HS97" s="124"/>
      <c r="HT97" s="124"/>
      <c r="HU97" s="124"/>
      <c r="HV97" s="124"/>
      <c r="HW97" s="124"/>
      <c r="HX97" s="124"/>
      <c r="HY97" s="124"/>
      <c r="HZ97" s="124"/>
      <c r="IA97" s="124"/>
      <c r="IB97" s="124"/>
      <c r="IC97" s="124"/>
      <c r="ID97" s="124"/>
      <c r="IE97" s="124"/>
      <c r="IF97" s="124"/>
      <c r="IG97" s="124"/>
      <c r="IH97" s="124"/>
      <c r="II97" s="124"/>
      <c r="IJ97" s="124"/>
      <c r="IK97" s="124"/>
      <c r="IL97" s="124"/>
      <c r="IM97" s="124"/>
      <c r="IN97" s="124"/>
      <c r="IO97" s="124"/>
      <c r="IP97" s="124"/>
      <c r="IQ97" s="124"/>
      <c r="IR97" s="124"/>
      <c r="IS97" s="124"/>
      <c r="IT97" s="124"/>
      <c r="IU97" s="124"/>
    </row>
    <row r="98" spans="1:255" s="125" customFormat="1" ht="12" customHeight="1" x14ac:dyDescent="0.25">
      <c r="A98" s="119"/>
      <c r="B98" s="120" t="s">
        <v>142</v>
      </c>
      <c r="C98" s="121" t="s">
        <v>82</v>
      </c>
      <c r="D98" s="121">
        <v>3</v>
      </c>
      <c r="E98" s="121" t="s">
        <v>90</v>
      </c>
      <c r="F98" s="122">
        <v>54346.7</v>
      </c>
      <c r="G98" s="123">
        <f>D98*F98</f>
        <v>163040.09999999998</v>
      </c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  <c r="EC98" s="124"/>
      <c r="ED98" s="124"/>
      <c r="EE98" s="124"/>
      <c r="EF98" s="124"/>
      <c r="EG98" s="124"/>
      <c r="EH98" s="124"/>
      <c r="EI98" s="124"/>
      <c r="EJ98" s="124"/>
      <c r="EK98" s="124"/>
      <c r="EL98" s="124"/>
      <c r="EM98" s="124"/>
      <c r="EN98" s="124"/>
      <c r="EO98" s="124"/>
      <c r="EP98" s="124"/>
      <c r="EQ98" s="124"/>
      <c r="ER98" s="124"/>
      <c r="ES98" s="124"/>
      <c r="ET98" s="124"/>
      <c r="EU98" s="124"/>
      <c r="EV98" s="124"/>
      <c r="EW98" s="124"/>
      <c r="EX98" s="124"/>
      <c r="EY98" s="124"/>
      <c r="EZ98" s="124"/>
      <c r="FA98" s="124"/>
      <c r="FB98" s="124"/>
      <c r="FC98" s="124"/>
      <c r="FD98" s="124"/>
      <c r="FE98" s="124"/>
      <c r="FF98" s="124"/>
      <c r="FG98" s="124"/>
      <c r="FH98" s="124"/>
      <c r="FI98" s="124"/>
      <c r="FJ98" s="124"/>
      <c r="FK98" s="124"/>
      <c r="FL98" s="124"/>
      <c r="FM98" s="124"/>
      <c r="FN98" s="124"/>
      <c r="FO98" s="124"/>
      <c r="FP98" s="124"/>
      <c r="FQ98" s="124"/>
      <c r="FR98" s="124"/>
      <c r="FS98" s="124"/>
      <c r="FT98" s="124"/>
      <c r="FU98" s="124"/>
      <c r="FV98" s="124"/>
      <c r="FW98" s="124"/>
      <c r="FX98" s="124"/>
      <c r="FY98" s="124"/>
      <c r="FZ98" s="124"/>
      <c r="GA98" s="124"/>
      <c r="GB98" s="124"/>
      <c r="GC98" s="124"/>
      <c r="GD98" s="124"/>
      <c r="GE98" s="124"/>
      <c r="GF98" s="124"/>
      <c r="GG98" s="124"/>
      <c r="GH98" s="124"/>
      <c r="GI98" s="124"/>
      <c r="GJ98" s="124"/>
      <c r="GK98" s="124"/>
      <c r="GL98" s="124"/>
      <c r="GM98" s="124"/>
      <c r="GN98" s="124"/>
      <c r="GO98" s="124"/>
      <c r="GP98" s="124"/>
      <c r="GQ98" s="124"/>
      <c r="GR98" s="124"/>
      <c r="GS98" s="124"/>
      <c r="GT98" s="124"/>
      <c r="GU98" s="124"/>
      <c r="GV98" s="124"/>
      <c r="GW98" s="124"/>
      <c r="GX98" s="124"/>
      <c r="GY98" s="124"/>
      <c r="GZ98" s="124"/>
      <c r="HA98" s="124"/>
      <c r="HB98" s="124"/>
      <c r="HC98" s="124"/>
      <c r="HD98" s="124"/>
      <c r="HE98" s="124"/>
      <c r="HF98" s="124"/>
      <c r="HG98" s="124"/>
      <c r="HH98" s="124"/>
      <c r="HI98" s="124"/>
      <c r="HJ98" s="124"/>
      <c r="HK98" s="124"/>
      <c r="HL98" s="124"/>
      <c r="HM98" s="124"/>
      <c r="HN98" s="124"/>
      <c r="HO98" s="124"/>
      <c r="HP98" s="124"/>
      <c r="HQ98" s="124"/>
      <c r="HR98" s="124"/>
      <c r="HS98" s="124"/>
      <c r="HT98" s="124"/>
      <c r="HU98" s="124"/>
      <c r="HV98" s="124"/>
      <c r="HW98" s="124"/>
      <c r="HX98" s="124"/>
      <c r="HY98" s="124"/>
      <c r="HZ98" s="124"/>
      <c r="IA98" s="124"/>
      <c r="IB98" s="124"/>
      <c r="IC98" s="124"/>
      <c r="ID98" s="124"/>
      <c r="IE98" s="124"/>
      <c r="IF98" s="124"/>
      <c r="IG98" s="124"/>
      <c r="IH98" s="124"/>
      <c r="II98" s="124"/>
      <c r="IJ98" s="124"/>
      <c r="IK98" s="124"/>
      <c r="IL98" s="124"/>
      <c r="IM98" s="124"/>
      <c r="IN98" s="124"/>
      <c r="IO98" s="124"/>
      <c r="IP98" s="124"/>
      <c r="IQ98" s="124"/>
      <c r="IR98" s="124"/>
      <c r="IS98" s="124"/>
      <c r="IT98" s="124"/>
      <c r="IU98" s="124"/>
    </row>
    <row r="99" spans="1:255" s="125" customFormat="1" ht="12" customHeight="1" x14ac:dyDescent="0.25">
      <c r="A99" s="119"/>
      <c r="B99" s="120" t="s">
        <v>143</v>
      </c>
      <c r="C99" s="121" t="s">
        <v>82</v>
      </c>
      <c r="D99" s="121">
        <v>0.5</v>
      </c>
      <c r="E99" s="121" t="s">
        <v>144</v>
      </c>
      <c r="F99" s="122">
        <v>19964</v>
      </c>
      <c r="G99" s="123">
        <f>D99*F99</f>
        <v>9982</v>
      </c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  <c r="EC99" s="124"/>
      <c r="ED99" s="124"/>
      <c r="EE99" s="124"/>
      <c r="EF99" s="124"/>
      <c r="EG99" s="124"/>
      <c r="EH99" s="124"/>
      <c r="EI99" s="124"/>
      <c r="EJ99" s="124"/>
      <c r="EK99" s="124"/>
      <c r="EL99" s="124"/>
      <c r="EM99" s="124"/>
      <c r="EN99" s="124"/>
      <c r="EO99" s="124"/>
      <c r="EP99" s="124"/>
      <c r="EQ99" s="124"/>
      <c r="ER99" s="124"/>
      <c r="ES99" s="124"/>
      <c r="ET99" s="124"/>
      <c r="EU99" s="124"/>
      <c r="EV99" s="124"/>
      <c r="EW99" s="124"/>
      <c r="EX99" s="124"/>
      <c r="EY99" s="124"/>
      <c r="EZ99" s="124"/>
      <c r="FA99" s="124"/>
      <c r="FB99" s="124"/>
      <c r="FC99" s="124"/>
      <c r="FD99" s="124"/>
      <c r="FE99" s="124"/>
      <c r="FF99" s="124"/>
      <c r="FG99" s="124"/>
      <c r="FH99" s="124"/>
      <c r="FI99" s="124"/>
      <c r="FJ99" s="124"/>
      <c r="FK99" s="124"/>
      <c r="FL99" s="124"/>
      <c r="FM99" s="124"/>
      <c r="FN99" s="124"/>
      <c r="FO99" s="124"/>
      <c r="FP99" s="124"/>
      <c r="FQ99" s="124"/>
      <c r="FR99" s="124"/>
      <c r="FS99" s="124"/>
      <c r="FT99" s="124"/>
      <c r="FU99" s="124"/>
      <c r="FV99" s="124"/>
      <c r="FW99" s="124"/>
      <c r="FX99" s="124"/>
      <c r="FY99" s="124"/>
      <c r="FZ99" s="124"/>
      <c r="GA99" s="124"/>
      <c r="GB99" s="124"/>
      <c r="GC99" s="124"/>
      <c r="GD99" s="124"/>
      <c r="GE99" s="124"/>
      <c r="GF99" s="124"/>
      <c r="GG99" s="124"/>
      <c r="GH99" s="124"/>
      <c r="GI99" s="124"/>
      <c r="GJ99" s="124"/>
      <c r="GK99" s="124"/>
      <c r="GL99" s="124"/>
      <c r="GM99" s="124"/>
      <c r="GN99" s="124"/>
      <c r="GO99" s="124"/>
      <c r="GP99" s="124"/>
      <c r="GQ99" s="124"/>
      <c r="GR99" s="124"/>
      <c r="GS99" s="124"/>
      <c r="GT99" s="124"/>
      <c r="GU99" s="124"/>
      <c r="GV99" s="124"/>
      <c r="GW99" s="124"/>
      <c r="GX99" s="124"/>
      <c r="GY99" s="124"/>
      <c r="GZ99" s="124"/>
      <c r="HA99" s="124"/>
      <c r="HB99" s="124"/>
      <c r="HC99" s="124"/>
      <c r="HD99" s="124"/>
      <c r="HE99" s="124"/>
      <c r="HF99" s="124"/>
      <c r="HG99" s="124"/>
      <c r="HH99" s="124"/>
      <c r="HI99" s="124"/>
      <c r="HJ99" s="124"/>
      <c r="HK99" s="124"/>
      <c r="HL99" s="124"/>
      <c r="HM99" s="124"/>
      <c r="HN99" s="124"/>
      <c r="HO99" s="124"/>
      <c r="HP99" s="124"/>
      <c r="HQ99" s="124"/>
      <c r="HR99" s="124"/>
      <c r="HS99" s="124"/>
      <c r="HT99" s="124"/>
      <c r="HU99" s="124"/>
      <c r="HV99" s="124"/>
      <c r="HW99" s="124"/>
      <c r="HX99" s="124"/>
      <c r="HY99" s="124"/>
      <c r="HZ99" s="124"/>
      <c r="IA99" s="124"/>
      <c r="IB99" s="124"/>
      <c r="IC99" s="124"/>
      <c r="ID99" s="124"/>
      <c r="IE99" s="124"/>
      <c r="IF99" s="124"/>
      <c r="IG99" s="124"/>
      <c r="IH99" s="124"/>
      <c r="II99" s="124"/>
      <c r="IJ99" s="124"/>
      <c r="IK99" s="124"/>
      <c r="IL99" s="124"/>
      <c r="IM99" s="124"/>
      <c r="IN99" s="124"/>
      <c r="IO99" s="124"/>
      <c r="IP99" s="124"/>
      <c r="IQ99" s="124"/>
      <c r="IR99" s="124"/>
      <c r="IS99" s="124"/>
      <c r="IT99" s="124"/>
      <c r="IU99" s="124"/>
    </row>
    <row r="100" spans="1:255" s="125" customFormat="1" ht="12" customHeight="1" x14ac:dyDescent="0.25">
      <c r="A100" s="119"/>
      <c r="B100" s="120" t="s">
        <v>76</v>
      </c>
      <c r="C100" s="121" t="s">
        <v>82</v>
      </c>
      <c r="D100" s="121">
        <v>1.5</v>
      </c>
      <c r="E100" s="121" t="s">
        <v>74</v>
      </c>
      <c r="F100" s="122">
        <v>54763</v>
      </c>
      <c r="G100" s="123">
        <f>D100*F100</f>
        <v>82144.5</v>
      </c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  <c r="EC100" s="124"/>
      <c r="ED100" s="124"/>
      <c r="EE100" s="124"/>
      <c r="EF100" s="124"/>
      <c r="EG100" s="124"/>
      <c r="EH100" s="124"/>
      <c r="EI100" s="124"/>
      <c r="EJ100" s="124"/>
      <c r="EK100" s="124"/>
      <c r="EL100" s="124"/>
      <c r="EM100" s="124"/>
      <c r="EN100" s="124"/>
      <c r="EO100" s="124"/>
      <c r="EP100" s="124"/>
      <c r="EQ100" s="124"/>
      <c r="ER100" s="124"/>
      <c r="ES100" s="124"/>
      <c r="ET100" s="124"/>
      <c r="EU100" s="124"/>
      <c r="EV100" s="124"/>
      <c r="EW100" s="124"/>
      <c r="EX100" s="124"/>
      <c r="EY100" s="124"/>
      <c r="EZ100" s="124"/>
      <c r="FA100" s="124"/>
      <c r="FB100" s="124"/>
      <c r="FC100" s="124"/>
      <c r="FD100" s="124"/>
      <c r="FE100" s="124"/>
      <c r="FF100" s="124"/>
      <c r="FG100" s="124"/>
      <c r="FH100" s="124"/>
      <c r="FI100" s="124"/>
      <c r="FJ100" s="124"/>
      <c r="FK100" s="124"/>
      <c r="FL100" s="124"/>
      <c r="FM100" s="124"/>
      <c r="FN100" s="124"/>
      <c r="FO100" s="124"/>
      <c r="FP100" s="124"/>
      <c r="FQ100" s="124"/>
      <c r="FR100" s="124"/>
      <c r="FS100" s="124"/>
      <c r="FT100" s="124"/>
      <c r="FU100" s="124"/>
      <c r="FV100" s="124"/>
      <c r="FW100" s="124"/>
      <c r="FX100" s="124"/>
      <c r="FY100" s="124"/>
      <c r="FZ100" s="124"/>
      <c r="GA100" s="124"/>
      <c r="GB100" s="124"/>
      <c r="GC100" s="124"/>
      <c r="GD100" s="124"/>
      <c r="GE100" s="124"/>
      <c r="GF100" s="124"/>
      <c r="GG100" s="124"/>
      <c r="GH100" s="124"/>
      <c r="GI100" s="124"/>
      <c r="GJ100" s="124"/>
      <c r="GK100" s="124"/>
      <c r="GL100" s="124"/>
      <c r="GM100" s="124"/>
      <c r="GN100" s="124"/>
      <c r="GO100" s="124"/>
      <c r="GP100" s="124"/>
      <c r="GQ100" s="124"/>
      <c r="GR100" s="124"/>
      <c r="GS100" s="124"/>
      <c r="GT100" s="124"/>
      <c r="GU100" s="124"/>
      <c r="GV100" s="124"/>
      <c r="GW100" s="124"/>
      <c r="GX100" s="124"/>
      <c r="GY100" s="124"/>
      <c r="GZ100" s="124"/>
      <c r="HA100" s="124"/>
      <c r="HB100" s="124"/>
      <c r="HC100" s="124"/>
      <c r="HD100" s="124"/>
      <c r="HE100" s="124"/>
      <c r="HF100" s="124"/>
      <c r="HG100" s="124"/>
      <c r="HH100" s="124"/>
      <c r="HI100" s="124"/>
      <c r="HJ100" s="124"/>
      <c r="HK100" s="124"/>
      <c r="HL100" s="124"/>
      <c r="HM100" s="124"/>
      <c r="HN100" s="124"/>
      <c r="HO100" s="124"/>
      <c r="HP100" s="124"/>
      <c r="HQ100" s="124"/>
      <c r="HR100" s="124"/>
      <c r="HS100" s="124"/>
      <c r="HT100" s="124"/>
      <c r="HU100" s="124"/>
      <c r="HV100" s="124"/>
      <c r="HW100" s="124"/>
      <c r="HX100" s="124"/>
      <c r="HY100" s="124"/>
      <c r="HZ100" s="124"/>
      <c r="IA100" s="124"/>
      <c r="IB100" s="124"/>
      <c r="IC100" s="124"/>
      <c r="ID100" s="124"/>
      <c r="IE100" s="124"/>
      <c r="IF100" s="124"/>
      <c r="IG100" s="124"/>
      <c r="IH100" s="124"/>
      <c r="II100" s="124"/>
      <c r="IJ100" s="124"/>
      <c r="IK100" s="124"/>
      <c r="IL100" s="124"/>
      <c r="IM100" s="124"/>
      <c r="IN100" s="124"/>
      <c r="IO100" s="124"/>
      <c r="IP100" s="124"/>
      <c r="IQ100" s="124"/>
      <c r="IR100" s="124"/>
      <c r="IS100" s="124"/>
      <c r="IT100" s="124"/>
      <c r="IU100" s="124"/>
    </row>
    <row r="101" spans="1:255" s="125" customFormat="1" ht="12" customHeight="1" x14ac:dyDescent="0.25">
      <c r="A101" s="119"/>
      <c r="B101" s="120" t="s">
        <v>143</v>
      </c>
      <c r="C101" s="121" t="s">
        <v>82</v>
      </c>
      <c r="D101" s="121">
        <v>0.5</v>
      </c>
      <c r="E101" s="121" t="s">
        <v>116</v>
      </c>
      <c r="F101" s="122">
        <v>19964</v>
      </c>
      <c r="G101" s="123">
        <f>D101*F101</f>
        <v>9982</v>
      </c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  <c r="EC101" s="124"/>
      <c r="ED101" s="124"/>
      <c r="EE101" s="124"/>
      <c r="EF101" s="124"/>
      <c r="EG101" s="124"/>
      <c r="EH101" s="124"/>
      <c r="EI101" s="124"/>
      <c r="EJ101" s="124"/>
      <c r="EK101" s="124"/>
      <c r="EL101" s="124"/>
      <c r="EM101" s="124"/>
      <c r="EN101" s="124"/>
      <c r="EO101" s="124"/>
      <c r="EP101" s="124"/>
      <c r="EQ101" s="124"/>
      <c r="ER101" s="124"/>
      <c r="ES101" s="124"/>
      <c r="ET101" s="124"/>
      <c r="EU101" s="124"/>
      <c r="EV101" s="124"/>
      <c r="EW101" s="124"/>
      <c r="EX101" s="124"/>
      <c r="EY101" s="124"/>
      <c r="EZ101" s="124"/>
      <c r="FA101" s="124"/>
      <c r="FB101" s="124"/>
      <c r="FC101" s="124"/>
      <c r="FD101" s="124"/>
      <c r="FE101" s="124"/>
      <c r="FF101" s="124"/>
      <c r="FG101" s="124"/>
      <c r="FH101" s="124"/>
      <c r="FI101" s="124"/>
      <c r="FJ101" s="124"/>
      <c r="FK101" s="124"/>
      <c r="FL101" s="124"/>
      <c r="FM101" s="124"/>
      <c r="FN101" s="124"/>
      <c r="FO101" s="124"/>
      <c r="FP101" s="124"/>
      <c r="FQ101" s="124"/>
      <c r="FR101" s="124"/>
      <c r="FS101" s="124"/>
      <c r="FT101" s="124"/>
      <c r="FU101" s="124"/>
      <c r="FV101" s="124"/>
      <c r="FW101" s="124"/>
      <c r="FX101" s="124"/>
      <c r="FY101" s="124"/>
      <c r="FZ101" s="124"/>
      <c r="GA101" s="124"/>
      <c r="GB101" s="124"/>
      <c r="GC101" s="124"/>
      <c r="GD101" s="124"/>
      <c r="GE101" s="124"/>
      <c r="GF101" s="124"/>
      <c r="GG101" s="124"/>
      <c r="GH101" s="124"/>
      <c r="GI101" s="124"/>
      <c r="GJ101" s="124"/>
      <c r="GK101" s="124"/>
      <c r="GL101" s="124"/>
      <c r="GM101" s="124"/>
      <c r="GN101" s="124"/>
      <c r="GO101" s="124"/>
      <c r="GP101" s="124"/>
      <c r="GQ101" s="124"/>
      <c r="GR101" s="124"/>
      <c r="GS101" s="124"/>
      <c r="GT101" s="124"/>
      <c r="GU101" s="124"/>
      <c r="GV101" s="124"/>
      <c r="GW101" s="124"/>
      <c r="GX101" s="124"/>
      <c r="GY101" s="124"/>
      <c r="GZ101" s="124"/>
      <c r="HA101" s="124"/>
      <c r="HB101" s="124"/>
      <c r="HC101" s="124"/>
      <c r="HD101" s="124"/>
      <c r="HE101" s="124"/>
      <c r="HF101" s="124"/>
      <c r="HG101" s="124"/>
      <c r="HH101" s="124"/>
      <c r="HI101" s="124"/>
      <c r="HJ101" s="124"/>
      <c r="HK101" s="124"/>
      <c r="HL101" s="124"/>
      <c r="HM101" s="124"/>
      <c r="HN101" s="124"/>
      <c r="HO101" s="124"/>
      <c r="HP101" s="124"/>
      <c r="HQ101" s="124"/>
      <c r="HR101" s="124"/>
      <c r="HS101" s="124"/>
      <c r="HT101" s="124"/>
      <c r="HU101" s="124"/>
      <c r="HV101" s="124"/>
      <c r="HW101" s="124"/>
      <c r="HX101" s="124"/>
      <c r="HY101" s="124"/>
      <c r="HZ101" s="124"/>
      <c r="IA101" s="124"/>
      <c r="IB101" s="124"/>
      <c r="IC101" s="124"/>
      <c r="ID101" s="124"/>
      <c r="IE101" s="124"/>
      <c r="IF101" s="124"/>
      <c r="IG101" s="124"/>
      <c r="IH101" s="124"/>
      <c r="II101" s="124"/>
      <c r="IJ101" s="124"/>
      <c r="IK101" s="124"/>
      <c r="IL101" s="124"/>
      <c r="IM101" s="124"/>
      <c r="IN101" s="124"/>
      <c r="IO101" s="124"/>
      <c r="IP101" s="124"/>
      <c r="IQ101" s="124"/>
      <c r="IR101" s="124"/>
      <c r="IS101" s="124"/>
      <c r="IT101" s="124"/>
      <c r="IU101" s="124"/>
    </row>
    <row r="102" spans="1:255" s="125" customFormat="1" ht="12" customHeight="1" x14ac:dyDescent="0.25">
      <c r="A102" s="119"/>
      <c r="B102" s="120" t="s">
        <v>145</v>
      </c>
      <c r="C102" s="121" t="s">
        <v>82</v>
      </c>
      <c r="D102" s="121">
        <v>1</v>
      </c>
      <c r="E102" s="121" t="s">
        <v>105</v>
      </c>
      <c r="F102" s="122">
        <v>51347.5</v>
      </c>
      <c r="G102" s="123">
        <f>D102*F102</f>
        <v>51347.5</v>
      </c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  <c r="EC102" s="124"/>
      <c r="ED102" s="124"/>
      <c r="EE102" s="124"/>
      <c r="EF102" s="124"/>
      <c r="EG102" s="124"/>
      <c r="EH102" s="124"/>
      <c r="EI102" s="124"/>
      <c r="EJ102" s="124"/>
      <c r="EK102" s="124"/>
      <c r="EL102" s="124"/>
      <c r="EM102" s="124"/>
      <c r="EN102" s="124"/>
      <c r="EO102" s="124"/>
      <c r="EP102" s="124"/>
      <c r="EQ102" s="124"/>
      <c r="ER102" s="124"/>
      <c r="ES102" s="124"/>
      <c r="ET102" s="124"/>
      <c r="EU102" s="124"/>
      <c r="EV102" s="124"/>
      <c r="EW102" s="124"/>
      <c r="EX102" s="124"/>
      <c r="EY102" s="124"/>
      <c r="EZ102" s="124"/>
      <c r="FA102" s="124"/>
      <c r="FB102" s="124"/>
      <c r="FC102" s="124"/>
      <c r="FD102" s="124"/>
      <c r="FE102" s="124"/>
      <c r="FF102" s="124"/>
      <c r="FG102" s="124"/>
      <c r="FH102" s="124"/>
      <c r="FI102" s="124"/>
      <c r="FJ102" s="124"/>
      <c r="FK102" s="124"/>
      <c r="FL102" s="124"/>
      <c r="FM102" s="124"/>
      <c r="FN102" s="124"/>
      <c r="FO102" s="124"/>
      <c r="FP102" s="124"/>
      <c r="FQ102" s="124"/>
      <c r="FR102" s="124"/>
      <c r="FS102" s="124"/>
      <c r="FT102" s="124"/>
      <c r="FU102" s="124"/>
      <c r="FV102" s="124"/>
      <c r="FW102" s="124"/>
      <c r="FX102" s="124"/>
      <c r="FY102" s="124"/>
      <c r="FZ102" s="124"/>
      <c r="GA102" s="124"/>
      <c r="GB102" s="124"/>
      <c r="GC102" s="124"/>
      <c r="GD102" s="124"/>
      <c r="GE102" s="124"/>
      <c r="GF102" s="124"/>
      <c r="GG102" s="124"/>
      <c r="GH102" s="124"/>
      <c r="GI102" s="124"/>
      <c r="GJ102" s="124"/>
      <c r="GK102" s="124"/>
      <c r="GL102" s="124"/>
      <c r="GM102" s="124"/>
      <c r="GN102" s="124"/>
      <c r="GO102" s="124"/>
      <c r="GP102" s="124"/>
      <c r="GQ102" s="124"/>
      <c r="GR102" s="124"/>
      <c r="GS102" s="124"/>
      <c r="GT102" s="124"/>
      <c r="GU102" s="124"/>
      <c r="GV102" s="124"/>
      <c r="GW102" s="124"/>
      <c r="GX102" s="124"/>
      <c r="GY102" s="124"/>
      <c r="GZ102" s="124"/>
      <c r="HA102" s="124"/>
      <c r="HB102" s="124"/>
      <c r="HC102" s="124"/>
      <c r="HD102" s="124"/>
      <c r="HE102" s="124"/>
      <c r="HF102" s="124"/>
      <c r="HG102" s="124"/>
      <c r="HH102" s="124"/>
      <c r="HI102" s="124"/>
      <c r="HJ102" s="124"/>
      <c r="HK102" s="124"/>
      <c r="HL102" s="124"/>
      <c r="HM102" s="124"/>
      <c r="HN102" s="124"/>
      <c r="HO102" s="124"/>
      <c r="HP102" s="124"/>
      <c r="HQ102" s="124"/>
      <c r="HR102" s="124"/>
      <c r="HS102" s="124"/>
      <c r="HT102" s="124"/>
      <c r="HU102" s="124"/>
      <c r="HV102" s="124"/>
      <c r="HW102" s="124"/>
      <c r="HX102" s="124"/>
      <c r="HY102" s="124"/>
      <c r="HZ102" s="124"/>
      <c r="IA102" s="124"/>
      <c r="IB102" s="124"/>
      <c r="IC102" s="124"/>
      <c r="ID102" s="124"/>
      <c r="IE102" s="124"/>
      <c r="IF102" s="124"/>
      <c r="IG102" s="124"/>
      <c r="IH102" s="124"/>
      <c r="II102" s="124"/>
      <c r="IJ102" s="124"/>
      <c r="IK102" s="124"/>
      <c r="IL102" s="124"/>
      <c r="IM102" s="124"/>
      <c r="IN102" s="124"/>
      <c r="IO102" s="124"/>
      <c r="IP102" s="124"/>
      <c r="IQ102" s="124"/>
      <c r="IR102" s="124"/>
      <c r="IS102" s="124"/>
      <c r="IT102" s="124"/>
      <c r="IU102" s="124"/>
    </row>
    <row r="103" spans="1:255" s="125" customFormat="1" ht="12" customHeight="1" x14ac:dyDescent="0.25">
      <c r="A103" s="119"/>
      <c r="B103" s="120" t="s">
        <v>76</v>
      </c>
      <c r="C103" s="121" t="s">
        <v>82</v>
      </c>
      <c r="D103" s="121">
        <v>1.5</v>
      </c>
      <c r="E103" s="121" t="s">
        <v>69</v>
      </c>
      <c r="F103" s="122">
        <v>54763</v>
      </c>
      <c r="G103" s="123">
        <f>+F103*D103</f>
        <v>82144.5</v>
      </c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  <c r="EC103" s="124"/>
      <c r="ED103" s="124"/>
      <c r="EE103" s="124"/>
      <c r="EF103" s="124"/>
      <c r="EG103" s="124"/>
      <c r="EH103" s="124"/>
      <c r="EI103" s="124"/>
      <c r="EJ103" s="124"/>
      <c r="EK103" s="124"/>
      <c r="EL103" s="124"/>
      <c r="EM103" s="124"/>
      <c r="EN103" s="124"/>
      <c r="EO103" s="124"/>
      <c r="EP103" s="124"/>
      <c r="EQ103" s="124"/>
      <c r="ER103" s="124"/>
      <c r="ES103" s="124"/>
      <c r="ET103" s="124"/>
      <c r="EU103" s="124"/>
      <c r="EV103" s="124"/>
      <c r="EW103" s="124"/>
      <c r="EX103" s="124"/>
      <c r="EY103" s="124"/>
      <c r="EZ103" s="124"/>
      <c r="FA103" s="124"/>
      <c r="FB103" s="124"/>
      <c r="FC103" s="124"/>
      <c r="FD103" s="124"/>
      <c r="FE103" s="124"/>
      <c r="FF103" s="124"/>
      <c r="FG103" s="124"/>
      <c r="FH103" s="124"/>
      <c r="FI103" s="124"/>
      <c r="FJ103" s="124"/>
      <c r="FK103" s="124"/>
      <c r="FL103" s="124"/>
      <c r="FM103" s="124"/>
      <c r="FN103" s="124"/>
      <c r="FO103" s="124"/>
      <c r="FP103" s="124"/>
      <c r="FQ103" s="124"/>
      <c r="FR103" s="124"/>
      <c r="FS103" s="124"/>
      <c r="FT103" s="124"/>
      <c r="FU103" s="124"/>
      <c r="FV103" s="124"/>
      <c r="FW103" s="124"/>
      <c r="FX103" s="124"/>
      <c r="FY103" s="124"/>
      <c r="FZ103" s="124"/>
      <c r="GA103" s="124"/>
      <c r="GB103" s="124"/>
      <c r="GC103" s="124"/>
      <c r="GD103" s="124"/>
      <c r="GE103" s="124"/>
      <c r="GF103" s="124"/>
      <c r="GG103" s="124"/>
      <c r="GH103" s="124"/>
      <c r="GI103" s="124"/>
      <c r="GJ103" s="124"/>
      <c r="GK103" s="124"/>
      <c r="GL103" s="124"/>
      <c r="GM103" s="124"/>
      <c r="GN103" s="124"/>
      <c r="GO103" s="124"/>
      <c r="GP103" s="124"/>
      <c r="GQ103" s="124"/>
      <c r="GR103" s="124"/>
      <c r="GS103" s="124"/>
      <c r="GT103" s="124"/>
      <c r="GU103" s="124"/>
      <c r="GV103" s="124"/>
      <c r="GW103" s="124"/>
      <c r="GX103" s="124"/>
      <c r="GY103" s="124"/>
      <c r="GZ103" s="124"/>
      <c r="HA103" s="124"/>
      <c r="HB103" s="124"/>
      <c r="HC103" s="124"/>
      <c r="HD103" s="124"/>
      <c r="HE103" s="124"/>
      <c r="HF103" s="124"/>
      <c r="HG103" s="124"/>
      <c r="HH103" s="124"/>
      <c r="HI103" s="124"/>
      <c r="HJ103" s="124"/>
      <c r="HK103" s="124"/>
      <c r="HL103" s="124"/>
      <c r="HM103" s="124"/>
      <c r="HN103" s="124"/>
      <c r="HO103" s="124"/>
      <c r="HP103" s="124"/>
      <c r="HQ103" s="124"/>
      <c r="HR103" s="124"/>
      <c r="HS103" s="124"/>
      <c r="HT103" s="124"/>
      <c r="HU103" s="124"/>
      <c r="HV103" s="124"/>
      <c r="HW103" s="124"/>
      <c r="HX103" s="124"/>
      <c r="HY103" s="124"/>
      <c r="HZ103" s="124"/>
      <c r="IA103" s="124"/>
      <c r="IB103" s="124"/>
      <c r="IC103" s="124"/>
      <c r="ID103" s="124"/>
      <c r="IE103" s="124"/>
      <c r="IF103" s="124"/>
      <c r="IG103" s="124"/>
      <c r="IH103" s="124"/>
      <c r="II103" s="124"/>
      <c r="IJ103" s="124"/>
      <c r="IK103" s="124"/>
      <c r="IL103" s="124"/>
      <c r="IM103" s="124"/>
      <c r="IN103" s="124"/>
      <c r="IO103" s="124"/>
      <c r="IP103" s="124"/>
      <c r="IQ103" s="124"/>
      <c r="IR103" s="124"/>
      <c r="IS103" s="124"/>
      <c r="IT103" s="124"/>
      <c r="IU103" s="124"/>
    </row>
    <row r="104" spans="1:255" s="125" customFormat="1" ht="12.75" customHeight="1" x14ac:dyDescent="0.25">
      <c r="A104" s="130"/>
      <c r="B104" s="131" t="s">
        <v>146</v>
      </c>
      <c r="C104" s="120"/>
      <c r="D104" s="121"/>
      <c r="E104" s="121"/>
      <c r="F104" s="122"/>
      <c r="G104" s="122"/>
      <c r="H104" s="124"/>
      <c r="I104" s="124"/>
      <c r="J104" s="124"/>
      <c r="K104" s="132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  <c r="EC104" s="124"/>
      <c r="ED104" s="124"/>
      <c r="EE104" s="124"/>
      <c r="EF104" s="124"/>
      <c r="EG104" s="124"/>
      <c r="EH104" s="124"/>
      <c r="EI104" s="124"/>
      <c r="EJ104" s="124"/>
      <c r="EK104" s="124"/>
      <c r="EL104" s="124"/>
      <c r="EM104" s="124"/>
      <c r="EN104" s="124"/>
      <c r="EO104" s="124"/>
      <c r="EP104" s="124"/>
      <c r="EQ104" s="124"/>
      <c r="ER104" s="124"/>
      <c r="ES104" s="124"/>
      <c r="ET104" s="124"/>
      <c r="EU104" s="124"/>
      <c r="EV104" s="124"/>
      <c r="EW104" s="124"/>
      <c r="EX104" s="124"/>
      <c r="EY104" s="124"/>
      <c r="EZ104" s="124"/>
      <c r="FA104" s="124"/>
      <c r="FB104" s="124"/>
      <c r="FC104" s="124"/>
      <c r="FD104" s="124"/>
      <c r="FE104" s="124"/>
      <c r="FF104" s="124"/>
      <c r="FG104" s="124"/>
      <c r="FH104" s="124"/>
      <c r="FI104" s="124"/>
      <c r="FJ104" s="124"/>
      <c r="FK104" s="124"/>
      <c r="FL104" s="124"/>
      <c r="FM104" s="124"/>
      <c r="FN104" s="124"/>
      <c r="FO104" s="124"/>
      <c r="FP104" s="124"/>
      <c r="FQ104" s="124"/>
      <c r="FR104" s="124"/>
      <c r="FS104" s="124"/>
      <c r="FT104" s="124"/>
      <c r="FU104" s="124"/>
      <c r="FV104" s="124"/>
      <c r="FW104" s="124"/>
      <c r="FX104" s="124"/>
      <c r="FY104" s="124"/>
      <c r="FZ104" s="124"/>
      <c r="GA104" s="124"/>
      <c r="GB104" s="124"/>
      <c r="GC104" s="124"/>
      <c r="GD104" s="124"/>
      <c r="GE104" s="124"/>
      <c r="GF104" s="124"/>
      <c r="GG104" s="124"/>
      <c r="GH104" s="124"/>
      <c r="GI104" s="124"/>
      <c r="GJ104" s="124"/>
      <c r="GK104" s="124"/>
      <c r="GL104" s="124"/>
      <c r="GM104" s="124"/>
      <c r="GN104" s="124"/>
      <c r="GO104" s="124"/>
      <c r="GP104" s="124"/>
      <c r="GQ104" s="124"/>
      <c r="GR104" s="124"/>
      <c r="GS104" s="124"/>
      <c r="GT104" s="124"/>
      <c r="GU104" s="124"/>
      <c r="GV104" s="124"/>
      <c r="GW104" s="124"/>
      <c r="GX104" s="124"/>
      <c r="GY104" s="124"/>
      <c r="GZ104" s="124"/>
      <c r="HA104" s="124"/>
      <c r="HB104" s="124"/>
      <c r="HC104" s="124"/>
      <c r="HD104" s="124"/>
      <c r="HE104" s="124"/>
      <c r="HF104" s="124"/>
      <c r="HG104" s="124"/>
      <c r="HH104" s="124"/>
      <c r="HI104" s="124"/>
      <c r="HJ104" s="124"/>
      <c r="HK104" s="124"/>
      <c r="HL104" s="124"/>
      <c r="HM104" s="124"/>
      <c r="HN104" s="124"/>
      <c r="HO104" s="124"/>
      <c r="HP104" s="124"/>
      <c r="HQ104" s="124"/>
      <c r="HR104" s="124"/>
      <c r="HS104" s="124"/>
      <c r="HT104" s="124"/>
      <c r="HU104" s="124"/>
      <c r="HV104" s="124"/>
      <c r="HW104" s="124"/>
      <c r="HX104" s="124"/>
      <c r="HY104" s="124"/>
      <c r="HZ104" s="124"/>
      <c r="IA104" s="124"/>
      <c r="IB104" s="124"/>
      <c r="IC104" s="124"/>
      <c r="ID104" s="124"/>
      <c r="IE104" s="124"/>
      <c r="IF104" s="124"/>
      <c r="IG104" s="124"/>
      <c r="IH104" s="124"/>
      <c r="II104" s="124"/>
      <c r="IJ104" s="124"/>
      <c r="IK104" s="124"/>
      <c r="IL104" s="124"/>
      <c r="IM104" s="124"/>
      <c r="IN104" s="124"/>
      <c r="IO104" s="124"/>
      <c r="IP104" s="124"/>
      <c r="IQ104" s="124"/>
      <c r="IR104" s="124"/>
      <c r="IS104" s="124"/>
      <c r="IT104" s="124"/>
      <c r="IU104" s="124"/>
    </row>
    <row r="105" spans="1:255" s="125" customFormat="1" ht="12" customHeight="1" x14ac:dyDescent="0.25">
      <c r="A105" s="119"/>
      <c r="B105" s="120" t="s">
        <v>147</v>
      </c>
      <c r="C105" s="121" t="s">
        <v>63</v>
      </c>
      <c r="D105" s="121">
        <v>0.1</v>
      </c>
      <c r="E105" s="121" t="s">
        <v>133</v>
      </c>
      <c r="F105" s="122">
        <v>29095</v>
      </c>
      <c r="G105" s="123">
        <f>D105*F105</f>
        <v>2909.5</v>
      </c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  <c r="EC105" s="124"/>
      <c r="ED105" s="124"/>
      <c r="EE105" s="124"/>
      <c r="EF105" s="124"/>
      <c r="EG105" s="124"/>
      <c r="EH105" s="124"/>
      <c r="EI105" s="124"/>
      <c r="EJ105" s="124"/>
      <c r="EK105" s="124"/>
      <c r="EL105" s="124"/>
      <c r="EM105" s="124"/>
      <c r="EN105" s="124"/>
      <c r="EO105" s="124"/>
      <c r="EP105" s="124"/>
      <c r="EQ105" s="124"/>
      <c r="ER105" s="124"/>
      <c r="ES105" s="124"/>
      <c r="ET105" s="124"/>
      <c r="EU105" s="124"/>
      <c r="EV105" s="124"/>
      <c r="EW105" s="124"/>
      <c r="EX105" s="124"/>
      <c r="EY105" s="124"/>
      <c r="EZ105" s="124"/>
      <c r="FA105" s="124"/>
      <c r="FB105" s="124"/>
      <c r="FC105" s="124"/>
      <c r="FD105" s="124"/>
      <c r="FE105" s="124"/>
      <c r="FF105" s="124"/>
      <c r="FG105" s="124"/>
      <c r="FH105" s="124"/>
      <c r="FI105" s="124"/>
      <c r="FJ105" s="124"/>
      <c r="FK105" s="124"/>
      <c r="FL105" s="124"/>
      <c r="FM105" s="124"/>
      <c r="FN105" s="124"/>
      <c r="FO105" s="124"/>
      <c r="FP105" s="124"/>
      <c r="FQ105" s="124"/>
      <c r="FR105" s="124"/>
      <c r="FS105" s="124"/>
      <c r="FT105" s="124"/>
      <c r="FU105" s="124"/>
      <c r="FV105" s="124"/>
      <c r="FW105" s="124"/>
      <c r="FX105" s="124"/>
      <c r="FY105" s="124"/>
      <c r="FZ105" s="124"/>
      <c r="GA105" s="124"/>
      <c r="GB105" s="124"/>
      <c r="GC105" s="124"/>
      <c r="GD105" s="124"/>
      <c r="GE105" s="124"/>
      <c r="GF105" s="124"/>
      <c r="GG105" s="124"/>
      <c r="GH105" s="124"/>
      <c r="GI105" s="124"/>
      <c r="GJ105" s="124"/>
      <c r="GK105" s="124"/>
      <c r="GL105" s="124"/>
      <c r="GM105" s="124"/>
      <c r="GN105" s="124"/>
      <c r="GO105" s="124"/>
      <c r="GP105" s="124"/>
      <c r="GQ105" s="124"/>
      <c r="GR105" s="124"/>
      <c r="GS105" s="124"/>
      <c r="GT105" s="124"/>
      <c r="GU105" s="124"/>
      <c r="GV105" s="124"/>
      <c r="GW105" s="124"/>
      <c r="GX105" s="124"/>
      <c r="GY105" s="124"/>
      <c r="GZ105" s="124"/>
      <c r="HA105" s="124"/>
      <c r="HB105" s="124"/>
      <c r="HC105" s="124"/>
      <c r="HD105" s="124"/>
      <c r="HE105" s="124"/>
      <c r="HF105" s="124"/>
      <c r="HG105" s="124"/>
      <c r="HH105" s="124"/>
      <c r="HI105" s="124"/>
      <c r="HJ105" s="124"/>
      <c r="HK105" s="124"/>
      <c r="HL105" s="124"/>
      <c r="HM105" s="124"/>
      <c r="HN105" s="124"/>
      <c r="HO105" s="124"/>
      <c r="HP105" s="124"/>
      <c r="HQ105" s="124"/>
      <c r="HR105" s="124"/>
      <c r="HS105" s="124"/>
      <c r="HT105" s="124"/>
      <c r="HU105" s="124"/>
      <c r="HV105" s="124"/>
      <c r="HW105" s="124"/>
      <c r="HX105" s="124"/>
      <c r="HY105" s="124"/>
      <c r="HZ105" s="124"/>
      <c r="IA105" s="124"/>
      <c r="IB105" s="124"/>
      <c r="IC105" s="124"/>
      <c r="ID105" s="124"/>
      <c r="IE105" s="124"/>
      <c r="IF105" s="124"/>
      <c r="IG105" s="124"/>
      <c r="IH105" s="124"/>
      <c r="II105" s="124"/>
      <c r="IJ105" s="124"/>
      <c r="IK105" s="124"/>
      <c r="IL105" s="124"/>
      <c r="IM105" s="124"/>
      <c r="IN105" s="124"/>
      <c r="IO105" s="124"/>
      <c r="IP105" s="124"/>
      <c r="IQ105" s="124"/>
      <c r="IR105" s="124"/>
      <c r="IS105" s="124"/>
      <c r="IT105" s="124"/>
      <c r="IU105" s="124"/>
    </row>
    <row r="106" spans="1:255" s="125" customFormat="1" ht="12" customHeight="1" x14ac:dyDescent="0.25">
      <c r="A106" s="119"/>
      <c r="B106" s="120" t="s">
        <v>159</v>
      </c>
      <c r="C106" s="121" t="s">
        <v>82</v>
      </c>
      <c r="D106" s="121">
        <v>0.1</v>
      </c>
      <c r="E106" s="121" t="s">
        <v>133</v>
      </c>
      <c r="F106" s="122">
        <v>140212.6</v>
      </c>
      <c r="G106" s="123">
        <f>D106*F106</f>
        <v>14021.260000000002</v>
      </c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  <c r="EC106" s="124"/>
      <c r="ED106" s="124"/>
      <c r="EE106" s="124"/>
      <c r="EF106" s="124"/>
      <c r="EG106" s="124"/>
      <c r="EH106" s="124"/>
      <c r="EI106" s="124"/>
      <c r="EJ106" s="124"/>
      <c r="EK106" s="124"/>
      <c r="EL106" s="124"/>
      <c r="EM106" s="124"/>
      <c r="EN106" s="124"/>
      <c r="EO106" s="124"/>
      <c r="EP106" s="124"/>
      <c r="EQ106" s="124"/>
      <c r="ER106" s="124"/>
      <c r="ES106" s="124"/>
      <c r="ET106" s="124"/>
      <c r="EU106" s="124"/>
      <c r="EV106" s="124"/>
      <c r="EW106" s="124"/>
      <c r="EX106" s="124"/>
      <c r="EY106" s="124"/>
      <c r="EZ106" s="124"/>
      <c r="FA106" s="124"/>
      <c r="FB106" s="124"/>
      <c r="FC106" s="124"/>
      <c r="FD106" s="124"/>
      <c r="FE106" s="124"/>
      <c r="FF106" s="124"/>
      <c r="FG106" s="124"/>
      <c r="FH106" s="124"/>
      <c r="FI106" s="124"/>
      <c r="FJ106" s="124"/>
      <c r="FK106" s="124"/>
      <c r="FL106" s="124"/>
      <c r="FM106" s="124"/>
      <c r="FN106" s="124"/>
      <c r="FO106" s="124"/>
      <c r="FP106" s="124"/>
      <c r="FQ106" s="124"/>
      <c r="FR106" s="124"/>
      <c r="FS106" s="124"/>
      <c r="FT106" s="124"/>
      <c r="FU106" s="124"/>
      <c r="FV106" s="124"/>
      <c r="FW106" s="124"/>
      <c r="FX106" s="124"/>
      <c r="FY106" s="124"/>
      <c r="FZ106" s="124"/>
      <c r="GA106" s="124"/>
      <c r="GB106" s="124"/>
      <c r="GC106" s="124"/>
      <c r="GD106" s="124"/>
      <c r="GE106" s="124"/>
      <c r="GF106" s="124"/>
      <c r="GG106" s="124"/>
      <c r="GH106" s="124"/>
      <c r="GI106" s="124"/>
      <c r="GJ106" s="124"/>
      <c r="GK106" s="124"/>
      <c r="GL106" s="124"/>
      <c r="GM106" s="124"/>
      <c r="GN106" s="124"/>
      <c r="GO106" s="124"/>
      <c r="GP106" s="124"/>
      <c r="GQ106" s="124"/>
      <c r="GR106" s="124"/>
      <c r="GS106" s="124"/>
      <c r="GT106" s="124"/>
      <c r="GU106" s="124"/>
      <c r="GV106" s="124"/>
      <c r="GW106" s="124"/>
      <c r="GX106" s="124"/>
      <c r="GY106" s="124"/>
      <c r="GZ106" s="124"/>
      <c r="HA106" s="124"/>
      <c r="HB106" s="124"/>
      <c r="HC106" s="124"/>
      <c r="HD106" s="124"/>
      <c r="HE106" s="124"/>
      <c r="HF106" s="124"/>
      <c r="HG106" s="124"/>
      <c r="HH106" s="124"/>
      <c r="HI106" s="124"/>
      <c r="HJ106" s="124"/>
      <c r="HK106" s="124"/>
      <c r="HL106" s="124"/>
      <c r="HM106" s="124"/>
      <c r="HN106" s="124"/>
      <c r="HO106" s="124"/>
      <c r="HP106" s="124"/>
      <c r="HQ106" s="124"/>
      <c r="HR106" s="124"/>
      <c r="HS106" s="124"/>
      <c r="HT106" s="124"/>
      <c r="HU106" s="124"/>
      <c r="HV106" s="124"/>
      <c r="HW106" s="124"/>
      <c r="HX106" s="124"/>
      <c r="HY106" s="124"/>
      <c r="HZ106" s="124"/>
      <c r="IA106" s="124"/>
      <c r="IB106" s="124"/>
      <c r="IC106" s="124"/>
      <c r="ID106" s="124"/>
      <c r="IE106" s="124"/>
      <c r="IF106" s="124"/>
      <c r="IG106" s="124"/>
      <c r="IH106" s="124"/>
      <c r="II106" s="124"/>
      <c r="IJ106" s="124"/>
      <c r="IK106" s="124"/>
      <c r="IL106" s="124"/>
      <c r="IM106" s="124"/>
      <c r="IN106" s="124"/>
      <c r="IO106" s="124"/>
      <c r="IP106" s="124"/>
      <c r="IQ106" s="124"/>
      <c r="IR106" s="124"/>
      <c r="IS106" s="124"/>
      <c r="IT106" s="124"/>
      <c r="IU106" s="124"/>
    </row>
    <row r="107" spans="1:255" s="125" customFormat="1" ht="12" customHeight="1" x14ac:dyDescent="0.25">
      <c r="A107" s="119"/>
      <c r="B107" s="120" t="s">
        <v>83</v>
      </c>
      <c r="C107" s="121" t="s">
        <v>63</v>
      </c>
      <c r="D107" s="121">
        <v>0.2</v>
      </c>
      <c r="E107" s="121" t="s">
        <v>133</v>
      </c>
      <c r="F107" s="122">
        <v>83122</v>
      </c>
      <c r="G107" s="123">
        <f>D107*F107</f>
        <v>16624.400000000001</v>
      </c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  <c r="EC107" s="124"/>
      <c r="ED107" s="124"/>
      <c r="EE107" s="124"/>
      <c r="EF107" s="124"/>
      <c r="EG107" s="124"/>
      <c r="EH107" s="124"/>
      <c r="EI107" s="124"/>
      <c r="EJ107" s="124"/>
      <c r="EK107" s="124"/>
      <c r="EL107" s="124"/>
      <c r="EM107" s="124"/>
      <c r="EN107" s="124"/>
      <c r="EO107" s="124"/>
      <c r="EP107" s="124"/>
      <c r="EQ107" s="124"/>
      <c r="ER107" s="124"/>
      <c r="ES107" s="124"/>
      <c r="ET107" s="124"/>
      <c r="EU107" s="124"/>
      <c r="EV107" s="124"/>
      <c r="EW107" s="124"/>
      <c r="EX107" s="124"/>
      <c r="EY107" s="124"/>
      <c r="EZ107" s="124"/>
      <c r="FA107" s="124"/>
      <c r="FB107" s="124"/>
      <c r="FC107" s="124"/>
      <c r="FD107" s="124"/>
      <c r="FE107" s="124"/>
      <c r="FF107" s="124"/>
      <c r="FG107" s="124"/>
      <c r="FH107" s="124"/>
      <c r="FI107" s="124"/>
      <c r="FJ107" s="124"/>
      <c r="FK107" s="124"/>
      <c r="FL107" s="124"/>
      <c r="FM107" s="124"/>
      <c r="FN107" s="124"/>
      <c r="FO107" s="124"/>
      <c r="FP107" s="124"/>
      <c r="FQ107" s="124"/>
      <c r="FR107" s="124"/>
      <c r="FS107" s="124"/>
      <c r="FT107" s="124"/>
      <c r="FU107" s="124"/>
      <c r="FV107" s="124"/>
      <c r="FW107" s="124"/>
      <c r="FX107" s="124"/>
      <c r="FY107" s="124"/>
      <c r="FZ107" s="124"/>
      <c r="GA107" s="124"/>
      <c r="GB107" s="124"/>
      <c r="GC107" s="124"/>
      <c r="GD107" s="124"/>
      <c r="GE107" s="124"/>
      <c r="GF107" s="124"/>
      <c r="GG107" s="124"/>
      <c r="GH107" s="124"/>
      <c r="GI107" s="124"/>
      <c r="GJ107" s="124"/>
      <c r="GK107" s="124"/>
      <c r="GL107" s="124"/>
      <c r="GM107" s="124"/>
      <c r="GN107" s="124"/>
      <c r="GO107" s="124"/>
      <c r="GP107" s="124"/>
      <c r="GQ107" s="124"/>
      <c r="GR107" s="124"/>
      <c r="GS107" s="124"/>
      <c r="GT107" s="124"/>
      <c r="GU107" s="124"/>
      <c r="GV107" s="124"/>
      <c r="GW107" s="124"/>
      <c r="GX107" s="124"/>
      <c r="GY107" s="124"/>
      <c r="GZ107" s="124"/>
      <c r="HA107" s="124"/>
      <c r="HB107" s="124"/>
      <c r="HC107" s="124"/>
      <c r="HD107" s="124"/>
      <c r="HE107" s="124"/>
      <c r="HF107" s="124"/>
      <c r="HG107" s="124"/>
      <c r="HH107" s="124"/>
      <c r="HI107" s="124"/>
      <c r="HJ107" s="124"/>
      <c r="HK107" s="124"/>
      <c r="HL107" s="124"/>
      <c r="HM107" s="124"/>
      <c r="HN107" s="124"/>
      <c r="HO107" s="124"/>
      <c r="HP107" s="124"/>
      <c r="HQ107" s="124"/>
      <c r="HR107" s="124"/>
      <c r="HS107" s="124"/>
      <c r="HT107" s="124"/>
      <c r="HU107" s="124"/>
      <c r="HV107" s="124"/>
      <c r="HW107" s="124"/>
      <c r="HX107" s="124"/>
      <c r="HY107" s="124"/>
      <c r="HZ107" s="124"/>
      <c r="IA107" s="124"/>
      <c r="IB107" s="124"/>
      <c r="IC107" s="124"/>
      <c r="ID107" s="124"/>
      <c r="IE107" s="124"/>
      <c r="IF107" s="124"/>
      <c r="IG107" s="124"/>
      <c r="IH107" s="124"/>
      <c r="II107" s="124"/>
      <c r="IJ107" s="124"/>
      <c r="IK107" s="124"/>
      <c r="IL107" s="124"/>
      <c r="IM107" s="124"/>
      <c r="IN107" s="124"/>
      <c r="IO107" s="124"/>
      <c r="IP107" s="124"/>
      <c r="IQ107" s="124"/>
      <c r="IR107" s="124"/>
      <c r="IS107" s="124"/>
      <c r="IT107" s="124"/>
      <c r="IU107" s="124"/>
    </row>
    <row r="108" spans="1:255" s="125" customFormat="1" ht="12" customHeight="1" x14ac:dyDescent="0.25">
      <c r="A108" s="119"/>
      <c r="B108" s="120" t="s">
        <v>148</v>
      </c>
      <c r="C108" s="121" t="s">
        <v>82</v>
      </c>
      <c r="D108" s="121">
        <v>0.2</v>
      </c>
      <c r="E108" s="121" t="s">
        <v>74</v>
      </c>
      <c r="F108" s="122">
        <v>40549</v>
      </c>
      <c r="G108" s="123">
        <f>D108*F108</f>
        <v>8109.8</v>
      </c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  <c r="EC108" s="124"/>
      <c r="ED108" s="124"/>
      <c r="EE108" s="124"/>
      <c r="EF108" s="124"/>
      <c r="EG108" s="124"/>
      <c r="EH108" s="124"/>
      <c r="EI108" s="124"/>
      <c r="EJ108" s="124"/>
      <c r="EK108" s="124"/>
      <c r="EL108" s="124"/>
      <c r="EM108" s="124"/>
      <c r="EN108" s="124"/>
      <c r="EO108" s="124"/>
      <c r="EP108" s="124"/>
      <c r="EQ108" s="124"/>
      <c r="ER108" s="124"/>
      <c r="ES108" s="124"/>
      <c r="ET108" s="124"/>
      <c r="EU108" s="124"/>
      <c r="EV108" s="124"/>
      <c r="EW108" s="124"/>
      <c r="EX108" s="124"/>
      <c r="EY108" s="124"/>
      <c r="EZ108" s="124"/>
      <c r="FA108" s="124"/>
      <c r="FB108" s="124"/>
      <c r="FC108" s="124"/>
      <c r="FD108" s="124"/>
      <c r="FE108" s="124"/>
      <c r="FF108" s="124"/>
      <c r="FG108" s="124"/>
      <c r="FH108" s="124"/>
      <c r="FI108" s="124"/>
      <c r="FJ108" s="124"/>
      <c r="FK108" s="124"/>
      <c r="FL108" s="124"/>
      <c r="FM108" s="124"/>
      <c r="FN108" s="124"/>
      <c r="FO108" s="124"/>
      <c r="FP108" s="124"/>
      <c r="FQ108" s="124"/>
      <c r="FR108" s="124"/>
      <c r="FS108" s="124"/>
      <c r="FT108" s="124"/>
      <c r="FU108" s="124"/>
      <c r="FV108" s="124"/>
      <c r="FW108" s="124"/>
      <c r="FX108" s="124"/>
      <c r="FY108" s="124"/>
      <c r="FZ108" s="124"/>
      <c r="GA108" s="124"/>
      <c r="GB108" s="124"/>
      <c r="GC108" s="124"/>
      <c r="GD108" s="124"/>
      <c r="GE108" s="124"/>
      <c r="GF108" s="124"/>
      <c r="GG108" s="124"/>
      <c r="GH108" s="124"/>
      <c r="GI108" s="124"/>
      <c r="GJ108" s="124"/>
      <c r="GK108" s="124"/>
      <c r="GL108" s="124"/>
      <c r="GM108" s="124"/>
      <c r="GN108" s="124"/>
      <c r="GO108" s="124"/>
      <c r="GP108" s="124"/>
      <c r="GQ108" s="124"/>
      <c r="GR108" s="124"/>
      <c r="GS108" s="124"/>
      <c r="GT108" s="124"/>
      <c r="GU108" s="124"/>
      <c r="GV108" s="124"/>
      <c r="GW108" s="124"/>
      <c r="GX108" s="124"/>
      <c r="GY108" s="124"/>
      <c r="GZ108" s="124"/>
      <c r="HA108" s="124"/>
      <c r="HB108" s="124"/>
      <c r="HC108" s="124"/>
      <c r="HD108" s="124"/>
      <c r="HE108" s="124"/>
      <c r="HF108" s="124"/>
      <c r="HG108" s="124"/>
      <c r="HH108" s="124"/>
      <c r="HI108" s="124"/>
      <c r="HJ108" s="124"/>
      <c r="HK108" s="124"/>
      <c r="HL108" s="124"/>
      <c r="HM108" s="124"/>
      <c r="HN108" s="124"/>
      <c r="HO108" s="124"/>
      <c r="HP108" s="124"/>
      <c r="HQ108" s="124"/>
      <c r="HR108" s="124"/>
      <c r="HS108" s="124"/>
      <c r="HT108" s="124"/>
      <c r="HU108" s="124"/>
      <c r="HV108" s="124"/>
      <c r="HW108" s="124"/>
      <c r="HX108" s="124"/>
      <c r="HY108" s="124"/>
      <c r="HZ108" s="124"/>
      <c r="IA108" s="124"/>
      <c r="IB108" s="124"/>
      <c r="IC108" s="124"/>
      <c r="ID108" s="124"/>
      <c r="IE108" s="124"/>
      <c r="IF108" s="124"/>
      <c r="IG108" s="124"/>
      <c r="IH108" s="124"/>
      <c r="II108" s="124"/>
      <c r="IJ108" s="124"/>
      <c r="IK108" s="124"/>
      <c r="IL108" s="124"/>
      <c r="IM108" s="124"/>
      <c r="IN108" s="124"/>
      <c r="IO108" s="124"/>
      <c r="IP108" s="124"/>
      <c r="IQ108" s="124"/>
      <c r="IR108" s="124"/>
      <c r="IS108" s="124"/>
      <c r="IT108" s="124"/>
      <c r="IU108" s="124"/>
    </row>
    <row r="109" spans="1:255" s="125" customFormat="1" ht="12" customHeight="1" x14ac:dyDescent="0.25">
      <c r="A109" s="119"/>
      <c r="B109" s="120" t="s">
        <v>160</v>
      </c>
      <c r="C109" s="121" t="s">
        <v>63</v>
      </c>
      <c r="D109" s="121">
        <v>0.25</v>
      </c>
      <c r="E109" s="121" t="s">
        <v>74</v>
      </c>
      <c r="F109" s="122">
        <v>83950</v>
      </c>
      <c r="G109" s="123">
        <f>D109*F109</f>
        <v>20987.5</v>
      </c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  <c r="EC109" s="124"/>
      <c r="ED109" s="124"/>
      <c r="EE109" s="124"/>
      <c r="EF109" s="124"/>
      <c r="EG109" s="124"/>
      <c r="EH109" s="124"/>
      <c r="EI109" s="124"/>
      <c r="EJ109" s="124"/>
      <c r="EK109" s="124"/>
      <c r="EL109" s="124"/>
      <c r="EM109" s="124"/>
      <c r="EN109" s="124"/>
      <c r="EO109" s="124"/>
      <c r="EP109" s="124"/>
      <c r="EQ109" s="124"/>
      <c r="ER109" s="124"/>
      <c r="ES109" s="124"/>
      <c r="ET109" s="124"/>
      <c r="EU109" s="124"/>
      <c r="EV109" s="124"/>
      <c r="EW109" s="124"/>
      <c r="EX109" s="124"/>
      <c r="EY109" s="124"/>
      <c r="EZ109" s="124"/>
      <c r="FA109" s="124"/>
      <c r="FB109" s="124"/>
      <c r="FC109" s="124"/>
      <c r="FD109" s="124"/>
      <c r="FE109" s="124"/>
      <c r="FF109" s="124"/>
      <c r="FG109" s="124"/>
      <c r="FH109" s="124"/>
      <c r="FI109" s="124"/>
      <c r="FJ109" s="124"/>
      <c r="FK109" s="124"/>
      <c r="FL109" s="124"/>
      <c r="FM109" s="124"/>
      <c r="FN109" s="124"/>
      <c r="FO109" s="124"/>
      <c r="FP109" s="124"/>
      <c r="FQ109" s="124"/>
      <c r="FR109" s="124"/>
      <c r="FS109" s="124"/>
      <c r="FT109" s="124"/>
      <c r="FU109" s="124"/>
      <c r="FV109" s="124"/>
      <c r="FW109" s="124"/>
      <c r="FX109" s="124"/>
      <c r="FY109" s="124"/>
      <c r="FZ109" s="124"/>
      <c r="GA109" s="124"/>
      <c r="GB109" s="124"/>
      <c r="GC109" s="124"/>
      <c r="GD109" s="124"/>
      <c r="GE109" s="124"/>
      <c r="GF109" s="124"/>
      <c r="GG109" s="124"/>
      <c r="GH109" s="124"/>
      <c r="GI109" s="124"/>
      <c r="GJ109" s="124"/>
      <c r="GK109" s="124"/>
      <c r="GL109" s="124"/>
      <c r="GM109" s="124"/>
      <c r="GN109" s="124"/>
      <c r="GO109" s="124"/>
      <c r="GP109" s="124"/>
      <c r="GQ109" s="124"/>
      <c r="GR109" s="124"/>
      <c r="GS109" s="124"/>
      <c r="GT109" s="124"/>
      <c r="GU109" s="124"/>
      <c r="GV109" s="124"/>
      <c r="GW109" s="124"/>
      <c r="GX109" s="124"/>
      <c r="GY109" s="124"/>
      <c r="GZ109" s="124"/>
      <c r="HA109" s="124"/>
      <c r="HB109" s="124"/>
      <c r="HC109" s="124"/>
      <c r="HD109" s="124"/>
      <c r="HE109" s="124"/>
      <c r="HF109" s="124"/>
      <c r="HG109" s="124"/>
      <c r="HH109" s="124"/>
      <c r="HI109" s="124"/>
      <c r="HJ109" s="124"/>
      <c r="HK109" s="124"/>
      <c r="HL109" s="124"/>
      <c r="HM109" s="124"/>
      <c r="HN109" s="124"/>
      <c r="HO109" s="124"/>
      <c r="HP109" s="124"/>
      <c r="HQ109" s="124"/>
      <c r="HR109" s="124"/>
      <c r="HS109" s="124"/>
      <c r="HT109" s="124"/>
      <c r="HU109" s="124"/>
      <c r="HV109" s="124"/>
      <c r="HW109" s="124"/>
      <c r="HX109" s="124"/>
      <c r="HY109" s="124"/>
      <c r="HZ109" s="124"/>
      <c r="IA109" s="124"/>
      <c r="IB109" s="124"/>
      <c r="IC109" s="124"/>
      <c r="ID109" s="124"/>
      <c r="IE109" s="124"/>
      <c r="IF109" s="124"/>
      <c r="IG109" s="124"/>
      <c r="IH109" s="124"/>
      <c r="II109" s="124"/>
      <c r="IJ109" s="124"/>
      <c r="IK109" s="124"/>
      <c r="IL109" s="124"/>
      <c r="IM109" s="124"/>
      <c r="IN109" s="124"/>
      <c r="IO109" s="124"/>
      <c r="IP109" s="124"/>
      <c r="IQ109" s="124"/>
      <c r="IR109" s="124"/>
      <c r="IS109" s="124"/>
      <c r="IT109" s="124"/>
      <c r="IU109" s="124"/>
    </row>
    <row r="110" spans="1:255" s="125" customFormat="1" ht="12" customHeight="1" x14ac:dyDescent="0.25">
      <c r="A110" s="119"/>
      <c r="B110" s="120" t="s">
        <v>161</v>
      </c>
      <c r="C110" s="121" t="s">
        <v>82</v>
      </c>
      <c r="D110" s="121">
        <v>0.8</v>
      </c>
      <c r="E110" s="121" t="s">
        <v>116</v>
      </c>
      <c r="F110" s="122">
        <v>56775.5</v>
      </c>
      <c r="G110" s="123">
        <f>D110*F110</f>
        <v>45420.4</v>
      </c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  <c r="EC110" s="124"/>
      <c r="ED110" s="124"/>
      <c r="EE110" s="124"/>
      <c r="EF110" s="124"/>
      <c r="EG110" s="124"/>
      <c r="EH110" s="124"/>
      <c r="EI110" s="124"/>
      <c r="EJ110" s="124"/>
      <c r="EK110" s="124"/>
      <c r="EL110" s="124"/>
      <c r="EM110" s="124"/>
      <c r="EN110" s="124"/>
      <c r="EO110" s="124"/>
      <c r="EP110" s="124"/>
      <c r="EQ110" s="124"/>
      <c r="ER110" s="124"/>
      <c r="ES110" s="124"/>
      <c r="ET110" s="124"/>
      <c r="EU110" s="124"/>
      <c r="EV110" s="124"/>
      <c r="EW110" s="124"/>
      <c r="EX110" s="124"/>
      <c r="EY110" s="124"/>
      <c r="EZ110" s="124"/>
      <c r="FA110" s="124"/>
      <c r="FB110" s="124"/>
      <c r="FC110" s="124"/>
      <c r="FD110" s="124"/>
      <c r="FE110" s="124"/>
      <c r="FF110" s="124"/>
      <c r="FG110" s="124"/>
      <c r="FH110" s="124"/>
      <c r="FI110" s="124"/>
      <c r="FJ110" s="124"/>
      <c r="FK110" s="124"/>
      <c r="FL110" s="124"/>
      <c r="FM110" s="124"/>
      <c r="FN110" s="124"/>
      <c r="FO110" s="124"/>
      <c r="FP110" s="124"/>
      <c r="FQ110" s="124"/>
      <c r="FR110" s="124"/>
      <c r="FS110" s="124"/>
      <c r="FT110" s="124"/>
      <c r="FU110" s="124"/>
      <c r="FV110" s="124"/>
      <c r="FW110" s="124"/>
      <c r="FX110" s="124"/>
      <c r="FY110" s="124"/>
      <c r="FZ110" s="124"/>
      <c r="GA110" s="124"/>
      <c r="GB110" s="124"/>
      <c r="GC110" s="124"/>
      <c r="GD110" s="124"/>
      <c r="GE110" s="124"/>
      <c r="GF110" s="124"/>
      <c r="GG110" s="124"/>
      <c r="GH110" s="124"/>
      <c r="GI110" s="124"/>
      <c r="GJ110" s="124"/>
      <c r="GK110" s="124"/>
      <c r="GL110" s="124"/>
      <c r="GM110" s="124"/>
      <c r="GN110" s="124"/>
      <c r="GO110" s="124"/>
      <c r="GP110" s="124"/>
      <c r="GQ110" s="124"/>
      <c r="GR110" s="124"/>
      <c r="GS110" s="124"/>
      <c r="GT110" s="124"/>
      <c r="GU110" s="124"/>
      <c r="GV110" s="124"/>
      <c r="GW110" s="124"/>
      <c r="GX110" s="124"/>
      <c r="GY110" s="124"/>
      <c r="GZ110" s="124"/>
      <c r="HA110" s="124"/>
      <c r="HB110" s="124"/>
      <c r="HC110" s="124"/>
      <c r="HD110" s="124"/>
      <c r="HE110" s="124"/>
      <c r="HF110" s="124"/>
      <c r="HG110" s="124"/>
      <c r="HH110" s="124"/>
      <c r="HI110" s="124"/>
      <c r="HJ110" s="124"/>
      <c r="HK110" s="124"/>
      <c r="HL110" s="124"/>
      <c r="HM110" s="124"/>
      <c r="HN110" s="124"/>
      <c r="HO110" s="124"/>
      <c r="HP110" s="124"/>
      <c r="HQ110" s="124"/>
      <c r="HR110" s="124"/>
      <c r="HS110" s="124"/>
      <c r="HT110" s="124"/>
      <c r="HU110" s="124"/>
      <c r="HV110" s="124"/>
      <c r="HW110" s="124"/>
      <c r="HX110" s="124"/>
      <c r="HY110" s="124"/>
      <c r="HZ110" s="124"/>
      <c r="IA110" s="124"/>
      <c r="IB110" s="124"/>
      <c r="IC110" s="124"/>
      <c r="ID110" s="124"/>
      <c r="IE110" s="124"/>
      <c r="IF110" s="124"/>
      <c r="IG110" s="124"/>
      <c r="IH110" s="124"/>
      <c r="II110" s="124"/>
      <c r="IJ110" s="124"/>
      <c r="IK110" s="124"/>
      <c r="IL110" s="124"/>
      <c r="IM110" s="124"/>
      <c r="IN110" s="124"/>
      <c r="IO110" s="124"/>
      <c r="IP110" s="124"/>
      <c r="IQ110" s="124"/>
      <c r="IR110" s="124"/>
      <c r="IS110" s="124"/>
      <c r="IT110" s="124"/>
      <c r="IU110" s="124"/>
    </row>
    <row r="111" spans="1:255" s="125" customFormat="1" ht="12" customHeight="1" x14ac:dyDescent="0.25">
      <c r="A111" s="119"/>
      <c r="B111" s="120" t="s">
        <v>162</v>
      </c>
      <c r="C111" s="121" t="s">
        <v>63</v>
      </c>
      <c r="D111" s="121">
        <v>1</v>
      </c>
      <c r="E111" s="121" t="s">
        <v>133</v>
      </c>
      <c r="F111" s="122">
        <v>32533.5</v>
      </c>
      <c r="G111" s="123">
        <f>D111*F111</f>
        <v>32533.5</v>
      </c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  <c r="EC111" s="124"/>
      <c r="ED111" s="124"/>
      <c r="EE111" s="124"/>
      <c r="EF111" s="124"/>
      <c r="EG111" s="124"/>
      <c r="EH111" s="124"/>
      <c r="EI111" s="124"/>
      <c r="EJ111" s="124"/>
      <c r="EK111" s="124"/>
      <c r="EL111" s="124"/>
      <c r="EM111" s="124"/>
      <c r="EN111" s="124"/>
      <c r="EO111" s="124"/>
      <c r="EP111" s="124"/>
      <c r="EQ111" s="124"/>
      <c r="ER111" s="124"/>
      <c r="ES111" s="124"/>
      <c r="ET111" s="124"/>
      <c r="EU111" s="124"/>
      <c r="EV111" s="124"/>
      <c r="EW111" s="124"/>
      <c r="EX111" s="124"/>
      <c r="EY111" s="124"/>
      <c r="EZ111" s="124"/>
      <c r="FA111" s="124"/>
      <c r="FB111" s="124"/>
      <c r="FC111" s="124"/>
      <c r="FD111" s="124"/>
      <c r="FE111" s="124"/>
      <c r="FF111" s="124"/>
      <c r="FG111" s="124"/>
      <c r="FH111" s="124"/>
      <c r="FI111" s="124"/>
      <c r="FJ111" s="124"/>
      <c r="FK111" s="124"/>
      <c r="FL111" s="124"/>
      <c r="FM111" s="124"/>
      <c r="FN111" s="124"/>
      <c r="FO111" s="124"/>
      <c r="FP111" s="124"/>
      <c r="FQ111" s="124"/>
      <c r="FR111" s="124"/>
      <c r="FS111" s="124"/>
      <c r="FT111" s="124"/>
      <c r="FU111" s="124"/>
      <c r="FV111" s="124"/>
      <c r="FW111" s="124"/>
      <c r="FX111" s="124"/>
      <c r="FY111" s="124"/>
      <c r="FZ111" s="124"/>
      <c r="GA111" s="124"/>
      <c r="GB111" s="124"/>
      <c r="GC111" s="124"/>
      <c r="GD111" s="124"/>
      <c r="GE111" s="124"/>
      <c r="GF111" s="124"/>
      <c r="GG111" s="124"/>
      <c r="GH111" s="124"/>
      <c r="GI111" s="124"/>
      <c r="GJ111" s="124"/>
      <c r="GK111" s="124"/>
      <c r="GL111" s="124"/>
      <c r="GM111" s="124"/>
      <c r="GN111" s="124"/>
      <c r="GO111" s="124"/>
      <c r="GP111" s="124"/>
      <c r="GQ111" s="124"/>
      <c r="GR111" s="124"/>
      <c r="GS111" s="124"/>
      <c r="GT111" s="124"/>
      <c r="GU111" s="124"/>
      <c r="GV111" s="124"/>
      <c r="GW111" s="124"/>
      <c r="GX111" s="124"/>
      <c r="GY111" s="124"/>
      <c r="GZ111" s="124"/>
      <c r="HA111" s="124"/>
      <c r="HB111" s="124"/>
      <c r="HC111" s="124"/>
      <c r="HD111" s="124"/>
      <c r="HE111" s="124"/>
      <c r="HF111" s="124"/>
      <c r="HG111" s="124"/>
      <c r="HH111" s="124"/>
      <c r="HI111" s="124"/>
      <c r="HJ111" s="124"/>
      <c r="HK111" s="124"/>
      <c r="HL111" s="124"/>
      <c r="HM111" s="124"/>
      <c r="HN111" s="124"/>
      <c r="HO111" s="124"/>
      <c r="HP111" s="124"/>
      <c r="HQ111" s="124"/>
      <c r="HR111" s="124"/>
      <c r="HS111" s="124"/>
      <c r="HT111" s="124"/>
      <c r="HU111" s="124"/>
      <c r="HV111" s="124"/>
      <c r="HW111" s="124"/>
      <c r="HX111" s="124"/>
      <c r="HY111" s="124"/>
      <c r="HZ111" s="124"/>
      <c r="IA111" s="124"/>
      <c r="IB111" s="124"/>
      <c r="IC111" s="124"/>
      <c r="ID111" s="124"/>
      <c r="IE111" s="124"/>
      <c r="IF111" s="124"/>
      <c r="IG111" s="124"/>
      <c r="IH111" s="124"/>
      <c r="II111" s="124"/>
      <c r="IJ111" s="124"/>
      <c r="IK111" s="124"/>
      <c r="IL111" s="124"/>
      <c r="IM111" s="124"/>
      <c r="IN111" s="124"/>
      <c r="IO111" s="124"/>
      <c r="IP111" s="124"/>
      <c r="IQ111" s="124"/>
      <c r="IR111" s="124"/>
      <c r="IS111" s="124"/>
      <c r="IT111" s="124"/>
      <c r="IU111" s="124"/>
    </row>
    <row r="112" spans="1:255" s="125" customFormat="1" ht="12" customHeight="1" x14ac:dyDescent="0.25">
      <c r="A112" s="119"/>
      <c r="B112" s="120" t="s">
        <v>149</v>
      </c>
      <c r="C112" s="121" t="s">
        <v>63</v>
      </c>
      <c r="D112" s="121">
        <v>1</v>
      </c>
      <c r="E112" s="121" t="s">
        <v>80</v>
      </c>
      <c r="F112" s="122">
        <v>44850</v>
      </c>
      <c r="G112" s="123">
        <f>D112*F112</f>
        <v>44850</v>
      </c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  <c r="EC112" s="124"/>
      <c r="ED112" s="124"/>
      <c r="EE112" s="124"/>
      <c r="EF112" s="124"/>
      <c r="EG112" s="124"/>
      <c r="EH112" s="124"/>
      <c r="EI112" s="124"/>
      <c r="EJ112" s="124"/>
      <c r="EK112" s="124"/>
      <c r="EL112" s="124"/>
      <c r="EM112" s="124"/>
      <c r="EN112" s="124"/>
      <c r="EO112" s="124"/>
      <c r="EP112" s="124"/>
      <c r="EQ112" s="124"/>
      <c r="ER112" s="124"/>
      <c r="ES112" s="124"/>
      <c r="ET112" s="124"/>
      <c r="EU112" s="124"/>
      <c r="EV112" s="124"/>
      <c r="EW112" s="124"/>
      <c r="EX112" s="124"/>
      <c r="EY112" s="124"/>
      <c r="EZ112" s="124"/>
      <c r="FA112" s="124"/>
      <c r="FB112" s="124"/>
      <c r="FC112" s="124"/>
      <c r="FD112" s="124"/>
      <c r="FE112" s="124"/>
      <c r="FF112" s="124"/>
      <c r="FG112" s="124"/>
      <c r="FH112" s="124"/>
      <c r="FI112" s="124"/>
      <c r="FJ112" s="124"/>
      <c r="FK112" s="124"/>
      <c r="FL112" s="124"/>
      <c r="FM112" s="124"/>
      <c r="FN112" s="124"/>
      <c r="FO112" s="124"/>
      <c r="FP112" s="124"/>
      <c r="FQ112" s="124"/>
      <c r="FR112" s="124"/>
      <c r="FS112" s="124"/>
      <c r="FT112" s="124"/>
      <c r="FU112" s="124"/>
      <c r="FV112" s="124"/>
      <c r="FW112" s="124"/>
      <c r="FX112" s="124"/>
      <c r="FY112" s="124"/>
      <c r="FZ112" s="124"/>
      <c r="GA112" s="124"/>
      <c r="GB112" s="124"/>
      <c r="GC112" s="124"/>
      <c r="GD112" s="124"/>
      <c r="GE112" s="124"/>
      <c r="GF112" s="124"/>
      <c r="GG112" s="124"/>
      <c r="GH112" s="124"/>
      <c r="GI112" s="124"/>
      <c r="GJ112" s="124"/>
      <c r="GK112" s="124"/>
      <c r="GL112" s="124"/>
      <c r="GM112" s="124"/>
      <c r="GN112" s="124"/>
      <c r="GO112" s="124"/>
      <c r="GP112" s="124"/>
      <c r="GQ112" s="124"/>
      <c r="GR112" s="124"/>
      <c r="GS112" s="124"/>
      <c r="GT112" s="124"/>
      <c r="GU112" s="124"/>
      <c r="GV112" s="124"/>
      <c r="GW112" s="124"/>
      <c r="GX112" s="124"/>
      <c r="GY112" s="124"/>
      <c r="GZ112" s="124"/>
      <c r="HA112" s="124"/>
      <c r="HB112" s="124"/>
      <c r="HC112" s="124"/>
      <c r="HD112" s="124"/>
      <c r="HE112" s="124"/>
      <c r="HF112" s="124"/>
      <c r="HG112" s="124"/>
      <c r="HH112" s="124"/>
      <c r="HI112" s="124"/>
      <c r="HJ112" s="124"/>
      <c r="HK112" s="124"/>
      <c r="HL112" s="124"/>
      <c r="HM112" s="124"/>
      <c r="HN112" s="124"/>
      <c r="HO112" s="124"/>
      <c r="HP112" s="124"/>
      <c r="HQ112" s="124"/>
      <c r="HR112" s="124"/>
      <c r="HS112" s="124"/>
      <c r="HT112" s="124"/>
      <c r="HU112" s="124"/>
      <c r="HV112" s="124"/>
      <c r="HW112" s="124"/>
      <c r="HX112" s="124"/>
      <c r="HY112" s="124"/>
      <c r="HZ112" s="124"/>
      <c r="IA112" s="124"/>
      <c r="IB112" s="124"/>
      <c r="IC112" s="124"/>
      <c r="ID112" s="124"/>
      <c r="IE112" s="124"/>
      <c r="IF112" s="124"/>
      <c r="IG112" s="124"/>
      <c r="IH112" s="124"/>
      <c r="II112" s="124"/>
      <c r="IJ112" s="124"/>
      <c r="IK112" s="124"/>
      <c r="IL112" s="124"/>
      <c r="IM112" s="124"/>
      <c r="IN112" s="124"/>
      <c r="IO112" s="124"/>
      <c r="IP112" s="124"/>
      <c r="IQ112" s="124"/>
      <c r="IR112" s="124"/>
      <c r="IS112" s="124"/>
      <c r="IT112" s="124"/>
      <c r="IU112" s="124"/>
    </row>
    <row r="113" spans="1:255" s="125" customFormat="1" ht="12" customHeight="1" x14ac:dyDescent="0.25">
      <c r="A113" s="119"/>
      <c r="B113" s="120" t="s">
        <v>147</v>
      </c>
      <c r="C113" s="121" t="s">
        <v>63</v>
      </c>
      <c r="D113" s="121">
        <v>0.1</v>
      </c>
      <c r="E113" s="121" t="s">
        <v>133</v>
      </c>
      <c r="F113" s="122">
        <v>29095</v>
      </c>
      <c r="G113" s="123">
        <f>D113*F113</f>
        <v>2909.5</v>
      </c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  <c r="EC113" s="124"/>
      <c r="ED113" s="124"/>
      <c r="EE113" s="124"/>
      <c r="EF113" s="124"/>
      <c r="EG113" s="124"/>
      <c r="EH113" s="124"/>
      <c r="EI113" s="124"/>
      <c r="EJ113" s="124"/>
      <c r="EK113" s="124"/>
      <c r="EL113" s="124"/>
      <c r="EM113" s="124"/>
      <c r="EN113" s="124"/>
      <c r="EO113" s="124"/>
      <c r="EP113" s="124"/>
      <c r="EQ113" s="124"/>
      <c r="ER113" s="124"/>
      <c r="ES113" s="124"/>
      <c r="ET113" s="124"/>
      <c r="EU113" s="124"/>
      <c r="EV113" s="124"/>
      <c r="EW113" s="124"/>
      <c r="EX113" s="124"/>
      <c r="EY113" s="124"/>
      <c r="EZ113" s="124"/>
      <c r="FA113" s="124"/>
      <c r="FB113" s="124"/>
      <c r="FC113" s="124"/>
      <c r="FD113" s="124"/>
      <c r="FE113" s="124"/>
      <c r="FF113" s="124"/>
      <c r="FG113" s="124"/>
      <c r="FH113" s="124"/>
      <c r="FI113" s="124"/>
      <c r="FJ113" s="124"/>
      <c r="FK113" s="124"/>
      <c r="FL113" s="124"/>
      <c r="FM113" s="124"/>
      <c r="FN113" s="124"/>
      <c r="FO113" s="124"/>
      <c r="FP113" s="124"/>
      <c r="FQ113" s="124"/>
      <c r="FR113" s="124"/>
      <c r="FS113" s="124"/>
      <c r="FT113" s="124"/>
      <c r="FU113" s="124"/>
      <c r="FV113" s="124"/>
      <c r="FW113" s="124"/>
      <c r="FX113" s="124"/>
      <c r="FY113" s="124"/>
      <c r="FZ113" s="124"/>
      <c r="GA113" s="124"/>
      <c r="GB113" s="124"/>
      <c r="GC113" s="124"/>
      <c r="GD113" s="124"/>
      <c r="GE113" s="124"/>
      <c r="GF113" s="124"/>
      <c r="GG113" s="124"/>
      <c r="GH113" s="124"/>
      <c r="GI113" s="124"/>
      <c r="GJ113" s="124"/>
      <c r="GK113" s="124"/>
      <c r="GL113" s="124"/>
      <c r="GM113" s="124"/>
      <c r="GN113" s="124"/>
      <c r="GO113" s="124"/>
      <c r="GP113" s="124"/>
      <c r="GQ113" s="124"/>
      <c r="GR113" s="124"/>
      <c r="GS113" s="124"/>
      <c r="GT113" s="124"/>
      <c r="GU113" s="124"/>
      <c r="GV113" s="124"/>
      <c r="GW113" s="124"/>
      <c r="GX113" s="124"/>
      <c r="GY113" s="124"/>
      <c r="GZ113" s="124"/>
      <c r="HA113" s="124"/>
      <c r="HB113" s="124"/>
      <c r="HC113" s="124"/>
      <c r="HD113" s="124"/>
      <c r="HE113" s="124"/>
      <c r="HF113" s="124"/>
      <c r="HG113" s="124"/>
      <c r="HH113" s="124"/>
      <c r="HI113" s="124"/>
      <c r="HJ113" s="124"/>
      <c r="HK113" s="124"/>
      <c r="HL113" s="124"/>
      <c r="HM113" s="124"/>
      <c r="HN113" s="124"/>
      <c r="HO113" s="124"/>
      <c r="HP113" s="124"/>
      <c r="HQ113" s="124"/>
      <c r="HR113" s="124"/>
      <c r="HS113" s="124"/>
      <c r="HT113" s="124"/>
      <c r="HU113" s="124"/>
      <c r="HV113" s="124"/>
      <c r="HW113" s="124"/>
      <c r="HX113" s="124"/>
      <c r="HY113" s="124"/>
      <c r="HZ113" s="124"/>
      <c r="IA113" s="124"/>
      <c r="IB113" s="124"/>
      <c r="IC113" s="124"/>
      <c r="ID113" s="124"/>
      <c r="IE113" s="124"/>
      <c r="IF113" s="124"/>
      <c r="IG113" s="124"/>
      <c r="IH113" s="124"/>
      <c r="II113" s="124"/>
      <c r="IJ113" s="124"/>
      <c r="IK113" s="124"/>
      <c r="IL113" s="124"/>
      <c r="IM113" s="124"/>
      <c r="IN113" s="124"/>
      <c r="IO113" s="124"/>
      <c r="IP113" s="124"/>
      <c r="IQ113" s="124"/>
      <c r="IR113" s="124"/>
      <c r="IS113" s="124"/>
      <c r="IT113" s="124"/>
      <c r="IU113" s="124"/>
    </row>
    <row r="114" spans="1:255" s="125" customFormat="1" ht="12" customHeight="1" x14ac:dyDescent="0.25">
      <c r="A114" s="119"/>
      <c r="B114" s="120" t="s">
        <v>159</v>
      </c>
      <c r="C114" s="121" t="s">
        <v>82</v>
      </c>
      <c r="D114" s="121">
        <v>0.1</v>
      </c>
      <c r="E114" s="121" t="s">
        <v>133</v>
      </c>
      <c r="F114" s="122">
        <v>140212.6</v>
      </c>
      <c r="G114" s="123">
        <f>D114*F114</f>
        <v>14021.260000000002</v>
      </c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  <c r="EC114" s="124"/>
      <c r="ED114" s="124"/>
      <c r="EE114" s="124"/>
      <c r="EF114" s="124"/>
      <c r="EG114" s="124"/>
      <c r="EH114" s="124"/>
      <c r="EI114" s="124"/>
      <c r="EJ114" s="124"/>
      <c r="EK114" s="124"/>
      <c r="EL114" s="124"/>
      <c r="EM114" s="124"/>
      <c r="EN114" s="124"/>
      <c r="EO114" s="124"/>
      <c r="EP114" s="124"/>
      <c r="EQ114" s="124"/>
      <c r="ER114" s="124"/>
      <c r="ES114" s="124"/>
      <c r="ET114" s="124"/>
      <c r="EU114" s="124"/>
      <c r="EV114" s="124"/>
      <c r="EW114" s="124"/>
      <c r="EX114" s="124"/>
      <c r="EY114" s="124"/>
      <c r="EZ114" s="124"/>
      <c r="FA114" s="124"/>
      <c r="FB114" s="124"/>
      <c r="FC114" s="124"/>
      <c r="FD114" s="124"/>
      <c r="FE114" s="124"/>
      <c r="FF114" s="124"/>
      <c r="FG114" s="124"/>
      <c r="FH114" s="124"/>
      <c r="FI114" s="124"/>
      <c r="FJ114" s="124"/>
      <c r="FK114" s="124"/>
      <c r="FL114" s="124"/>
      <c r="FM114" s="124"/>
      <c r="FN114" s="124"/>
      <c r="FO114" s="124"/>
      <c r="FP114" s="124"/>
      <c r="FQ114" s="124"/>
      <c r="FR114" s="124"/>
      <c r="FS114" s="124"/>
      <c r="FT114" s="124"/>
      <c r="FU114" s="124"/>
      <c r="FV114" s="124"/>
      <c r="FW114" s="124"/>
      <c r="FX114" s="124"/>
      <c r="FY114" s="124"/>
      <c r="FZ114" s="124"/>
      <c r="GA114" s="124"/>
      <c r="GB114" s="124"/>
      <c r="GC114" s="124"/>
      <c r="GD114" s="124"/>
      <c r="GE114" s="124"/>
      <c r="GF114" s="124"/>
      <c r="GG114" s="124"/>
      <c r="GH114" s="124"/>
      <c r="GI114" s="124"/>
      <c r="GJ114" s="124"/>
      <c r="GK114" s="124"/>
      <c r="GL114" s="124"/>
      <c r="GM114" s="124"/>
      <c r="GN114" s="124"/>
      <c r="GO114" s="124"/>
      <c r="GP114" s="124"/>
      <c r="GQ114" s="124"/>
      <c r="GR114" s="124"/>
      <c r="GS114" s="124"/>
      <c r="GT114" s="124"/>
      <c r="GU114" s="124"/>
      <c r="GV114" s="124"/>
      <c r="GW114" s="124"/>
      <c r="GX114" s="124"/>
      <c r="GY114" s="124"/>
      <c r="GZ114" s="124"/>
      <c r="HA114" s="124"/>
      <c r="HB114" s="124"/>
      <c r="HC114" s="124"/>
      <c r="HD114" s="124"/>
      <c r="HE114" s="124"/>
      <c r="HF114" s="124"/>
      <c r="HG114" s="124"/>
      <c r="HH114" s="124"/>
      <c r="HI114" s="124"/>
      <c r="HJ114" s="124"/>
      <c r="HK114" s="124"/>
      <c r="HL114" s="124"/>
      <c r="HM114" s="124"/>
      <c r="HN114" s="124"/>
      <c r="HO114" s="124"/>
      <c r="HP114" s="124"/>
      <c r="HQ114" s="124"/>
      <c r="HR114" s="124"/>
      <c r="HS114" s="124"/>
      <c r="HT114" s="124"/>
      <c r="HU114" s="124"/>
      <c r="HV114" s="124"/>
      <c r="HW114" s="124"/>
      <c r="HX114" s="124"/>
      <c r="HY114" s="124"/>
      <c r="HZ114" s="124"/>
      <c r="IA114" s="124"/>
      <c r="IB114" s="124"/>
      <c r="IC114" s="124"/>
      <c r="ID114" s="124"/>
      <c r="IE114" s="124"/>
      <c r="IF114" s="124"/>
      <c r="IG114" s="124"/>
      <c r="IH114" s="124"/>
      <c r="II114" s="124"/>
      <c r="IJ114" s="124"/>
      <c r="IK114" s="124"/>
      <c r="IL114" s="124"/>
      <c r="IM114" s="124"/>
      <c r="IN114" s="124"/>
      <c r="IO114" s="124"/>
      <c r="IP114" s="124"/>
      <c r="IQ114" s="124"/>
      <c r="IR114" s="124"/>
      <c r="IS114" s="124"/>
      <c r="IT114" s="124"/>
      <c r="IU114" s="124"/>
    </row>
    <row r="115" spans="1:255" s="125" customFormat="1" ht="12" customHeight="1" x14ac:dyDescent="0.25">
      <c r="A115" s="119"/>
      <c r="B115" s="120" t="s">
        <v>83</v>
      </c>
      <c r="C115" s="121" t="s">
        <v>63</v>
      </c>
      <c r="D115" s="121">
        <v>0.2</v>
      </c>
      <c r="E115" s="121" t="s">
        <v>133</v>
      </c>
      <c r="F115" s="122">
        <v>83122</v>
      </c>
      <c r="G115" s="123">
        <f>D115*F115</f>
        <v>16624.400000000001</v>
      </c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  <c r="EC115" s="124"/>
      <c r="ED115" s="124"/>
      <c r="EE115" s="124"/>
      <c r="EF115" s="124"/>
      <c r="EG115" s="124"/>
      <c r="EH115" s="124"/>
      <c r="EI115" s="124"/>
      <c r="EJ115" s="124"/>
      <c r="EK115" s="124"/>
      <c r="EL115" s="124"/>
      <c r="EM115" s="124"/>
      <c r="EN115" s="124"/>
      <c r="EO115" s="124"/>
      <c r="EP115" s="124"/>
      <c r="EQ115" s="124"/>
      <c r="ER115" s="124"/>
      <c r="ES115" s="124"/>
      <c r="ET115" s="124"/>
      <c r="EU115" s="124"/>
      <c r="EV115" s="124"/>
      <c r="EW115" s="124"/>
      <c r="EX115" s="124"/>
      <c r="EY115" s="124"/>
      <c r="EZ115" s="124"/>
      <c r="FA115" s="124"/>
      <c r="FB115" s="124"/>
      <c r="FC115" s="124"/>
      <c r="FD115" s="124"/>
      <c r="FE115" s="124"/>
      <c r="FF115" s="124"/>
      <c r="FG115" s="124"/>
      <c r="FH115" s="124"/>
      <c r="FI115" s="124"/>
      <c r="FJ115" s="124"/>
      <c r="FK115" s="124"/>
      <c r="FL115" s="124"/>
      <c r="FM115" s="124"/>
      <c r="FN115" s="124"/>
      <c r="FO115" s="124"/>
      <c r="FP115" s="124"/>
      <c r="FQ115" s="124"/>
      <c r="FR115" s="124"/>
      <c r="FS115" s="124"/>
      <c r="FT115" s="124"/>
      <c r="FU115" s="124"/>
      <c r="FV115" s="124"/>
      <c r="FW115" s="124"/>
      <c r="FX115" s="124"/>
      <c r="FY115" s="124"/>
      <c r="FZ115" s="124"/>
      <c r="GA115" s="124"/>
      <c r="GB115" s="124"/>
      <c r="GC115" s="124"/>
      <c r="GD115" s="124"/>
      <c r="GE115" s="124"/>
      <c r="GF115" s="124"/>
      <c r="GG115" s="124"/>
      <c r="GH115" s="124"/>
      <c r="GI115" s="124"/>
      <c r="GJ115" s="124"/>
      <c r="GK115" s="124"/>
      <c r="GL115" s="124"/>
      <c r="GM115" s="124"/>
      <c r="GN115" s="124"/>
      <c r="GO115" s="124"/>
      <c r="GP115" s="124"/>
      <c r="GQ115" s="124"/>
      <c r="GR115" s="124"/>
      <c r="GS115" s="124"/>
      <c r="GT115" s="124"/>
      <c r="GU115" s="124"/>
      <c r="GV115" s="124"/>
      <c r="GW115" s="124"/>
      <c r="GX115" s="124"/>
      <c r="GY115" s="124"/>
      <c r="GZ115" s="124"/>
      <c r="HA115" s="124"/>
      <c r="HB115" s="124"/>
      <c r="HC115" s="124"/>
      <c r="HD115" s="124"/>
      <c r="HE115" s="124"/>
      <c r="HF115" s="124"/>
      <c r="HG115" s="124"/>
      <c r="HH115" s="124"/>
      <c r="HI115" s="124"/>
      <c r="HJ115" s="124"/>
      <c r="HK115" s="124"/>
      <c r="HL115" s="124"/>
      <c r="HM115" s="124"/>
      <c r="HN115" s="124"/>
      <c r="HO115" s="124"/>
      <c r="HP115" s="124"/>
      <c r="HQ115" s="124"/>
      <c r="HR115" s="124"/>
      <c r="HS115" s="124"/>
      <c r="HT115" s="124"/>
      <c r="HU115" s="124"/>
      <c r="HV115" s="124"/>
      <c r="HW115" s="124"/>
      <c r="HX115" s="124"/>
      <c r="HY115" s="124"/>
      <c r="HZ115" s="124"/>
      <c r="IA115" s="124"/>
      <c r="IB115" s="124"/>
      <c r="IC115" s="124"/>
      <c r="ID115" s="124"/>
      <c r="IE115" s="124"/>
      <c r="IF115" s="124"/>
      <c r="IG115" s="124"/>
      <c r="IH115" s="124"/>
      <c r="II115" s="124"/>
      <c r="IJ115" s="124"/>
      <c r="IK115" s="124"/>
      <c r="IL115" s="124"/>
      <c r="IM115" s="124"/>
      <c r="IN115" s="124"/>
      <c r="IO115" s="124"/>
      <c r="IP115" s="124"/>
      <c r="IQ115" s="124"/>
      <c r="IR115" s="124"/>
      <c r="IS115" s="124"/>
      <c r="IT115" s="124"/>
      <c r="IU115" s="124"/>
    </row>
    <row r="116" spans="1:255" s="125" customFormat="1" ht="12" customHeight="1" x14ac:dyDescent="0.25">
      <c r="A116" s="119"/>
      <c r="B116" s="120" t="s">
        <v>148</v>
      </c>
      <c r="C116" s="121" t="s">
        <v>82</v>
      </c>
      <c r="D116" s="121">
        <v>0.2</v>
      </c>
      <c r="E116" s="121" t="s">
        <v>74</v>
      </c>
      <c r="F116" s="122">
        <v>40549</v>
      </c>
      <c r="G116" s="123">
        <f>D116*F116</f>
        <v>8109.8</v>
      </c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  <c r="EC116" s="124"/>
      <c r="ED116" s="124"/>
      <c r="EE116" s="124"/>
      <c r="EF116" s="124"/>
      <c r="EG116" s="124"/>
      <c r="EH116" s="124"/>
      <c r="EI116" s="124"/>
      <c r="EJ116" s="124"/>
      <c r="EK116" s="124"/>
      <c r="EL116" s="124"/>
      <c r="EM116" s="124"/>
      <c r="EN116" s="124"/>
      <c r="EO116" s="124"/>
      <c r="EP116" s="124"/>
      <c r="EQ116" s="124"/>
      <c r="ER116" s="124"/>
      <c r="ES116" s="124"/>
      <c r="ET116" s="124"/>
      <c r="EU116" s="124"/>
      <c r="EV116" s="124"/>
      <c r="EW116" s="124"/>
      <c r="EX116" s="124"/>
      <c r="EY116" s="124"/>
      <c r="EZ116" s="124"/>
      <c r="FA116" s="124"/>
      <c r="FB116" s="124"/>
      <c r="FC116" s="124"/>
      <c r="FD116" s="124"/>
      <c r="FE116" s="124"/>
      <c r="FF116" s="124"/>
      <c r="FG116" s="124"/>
      <c r="FH116" s="124"/>
      <c r="FI116" s="124"/>
      <c r="FJ116" s="124"/>
      <c r="FK116" s="124"/>
      <c r="FL116" s="124"/>
      <c r="FM116" s="124"/>
      <c r="FN116" s="124"/>
      <c r="FO116" s="124"/>
      <c r="FP116" s="124"/>
      <c r="FQ116" s="124"/>
      <c r="FR116" s="124"/>
      <c r="FS116" s="124"/>
      <c r="FT116" s="124"/>
      <c r="FU116" s="124"/>
      <c r="FV116" s="124"/>
      <c r="FW116" s="124"/>
      <c r="FX116" s="124"/>
      <c r="FY116" s="124"/>
      <c r="FZ116" s="124"/>
      <c r="GA116" s="124"/>
      <c r="GB116" s="124"/>
      <c r="GC116" s="124"/>
      <c r="GD116" s="124"/>
      <c r="GE116" s="124"/>
      <c r="GF116" s="124"/>
      <c r="GG116" s="124"/>
      <c r="GH116" s="124"/>
      <c r="GI116" s="124"/>
      <c r="GJ116" s="124"/>
      <c r="GK116" s="124"/>
      <c r="GL116" s="124"/>
      <c r="GM116" s="124"/>
      <c r="GN116" s="124"/>
      <c r="GO116" s="124"/>
      <c r="GP116" s="124"/>
      <c r="GQ116" s="124"/>
      <c r="GR116" s="124"/>
      <c r="GS116" s="124"/>
      <c r="GT116" s="124"/>
      <c r="GU116" s="124"/>
      <c r="GV116" s="124"/>
      <c r="GW116" s="124"/>
      <c r="GX116" s="124"/>
      <c r="GY116" s="124"/>
      <c r="GZ116" s="124"/>
      <c r="HA116" s="124"/>
      <c r="HB116" s="124"/>
      <c r="HC116" s="124"/>
      <c r="HD116" s="124"/>
      <c r="HE116" s="124"/>
      <c r="HF116" s="124"/>
      <c r="HG116" s="124"/>
      <c r="HH116" s="124"/>
      <c r="HI116" s="124"/>
      <c r="HJ116" s="124"/>
      <c r="HK116" s="124"/>
      <c r="HL116" s="124"/>
      <c r="HM116" s="124"/>
      <c r="HN116" s="124"/>
      <c r="HO116" s="124"/>
      <c r="HP116" s="124"/>
      <c r="HQ116" s="124"/>
      <c r="HR116" s="124"/>
      <c r="HS116" s="124"/>
      <c r="HT116" s="124"/>
      <c r="HU116" s="124"/>
      <c r="HV116" s="124"/>
      <c r="HW116" s="124"/>
      <c r="HX116" s="124"/>
      <c r="HY116" s="124"/>
      <c r="HZ116" s="124"/>
      <c r="IA116" s="124"/>
      <c r="IB116" s="124"/>
      <c r="IC116" s="124"/>
      <c r="ID116" s="124"/>
      <c r="IE116" s="124"/>
      <c r="IF116" s="124"/>
      <c r="IG116" s="124"/>
      <c r="IH116" s="124"/>
      <c r="II116" s="124"/>
      <c r="IJ116" s="124"/>
      <c r="IK116" s="124"/>
      <c r="IL116" s="124"/>
      <c r="IM116" s="124"/>
      <c r="IN116" s="124"/>
      <c r="IO116" s="124"/>
      <c r="IP116" s="124"/>
      <c r="IQ116" s="124"/>
      <c r="IR116" s="124"/>
      <c r="IS116" s="124"/>
      <c r="IT116" s="124"/>
      <c r="IU116" s="124"/>
    </row>
    <row r="117" spans="1:255" s="125" customFormat="1" ht="12" customHeight="1" x14ac:dyDescent="0.25">
      <c r="A117" s="119"/>
      <c r="B117" s="120" t="s">
        <v>160</v>
      </c>
      <c r="C117" s="121" t="s">
        <v>63</v>
      </c>
      <c r="D117" s="121">
        <v>0.25</v>
      </c>
      <c r="E117" s="121" t="s">
        <v>74</v>
      </c>
      <c r="F117" s="122">
        <v>83950</v>
      </c>
      <c r="G117" s="123">
        <f>D117*F117</f>
        <v>20987.5</v>
      </c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  <c r="EC117" s="124"/>
      <c r="ED117" s="124"/>
      <c r="EE117" s="124"/>
      <c r="EF117" s="124"/>
      <c r="EG117" s="124"/>
      <c r="EH117" s="124"/>
      <c r="EI117" s="124"/>
      <c r="EJ117" s="124"/>
      <c r="EK117" s="124"/>
      <c r="EL117" s="124"/>
      <c r="EM117" s="124"/>
      <c r="EN117" s="124"/>
      <c r="EO117" s="124"/>
      <c r="EP117" s="124"/>
      <c r="EQ117" s="124"/>
      <c r="ER117" s="124"/>
      <c r="ES117" s="124"/>
      <c r="ET117" s="124"/>
      <c r="EU117" s="124"/>
      <c r="EV117" s="124"/>
      <c r="EW117" s="124"/>
      <c r="EX117" s="124"/>
      <c r="EY117" s="124"/>
      <c r="EZ117" s="124"/>
      <c r="FA117" s="124"/>
      <c r="FB117" s="124"/>
      <c r="FC117" s="124"/>
      <c r="FD117" s="124"/>
      <c r="FE117" s="124"/>
      <c r="FF117" s="124"/>
      <c r="FG117" s="124"/>
      <c r="FH117" s="124"/>
      <c r="FI117" s="124"/>
      <c r="FJ117" s="124"/>
      <c r="FK117" s="124"/>
      <c r="FL117" s="124"/>
      <c r="FM117" s="124"/>
      <c r="FN117" s="124"/>
      <c r="FO117" s="124"/>
      <c r="FP117" s="124"/>
      <c r="FQ117" s="124"/>
      <c r="FR117" s="124"/>
      <c r="FS117" s="124"/>
      <c r="FT117" s="124"/>
      <c r="FU117" s="124"/>
      <c r="FV117" s="124"/>
      <c r="FW117" s="124"/>
      <c r="FX117" s="124"/>
      <c r="FY117" s="124"/>
      <c r="FZ117" s="124"/>
      <c r="GA117" s="124"/>
      <c r="GB117" s="124"/>
      <c r="GC117" s="124"/>
      <c r="GD117" s="124"/>
      <c r="GE117" s="124"/>
      <c r="GF117" s="124"/>
      <c r="GG117" s="124"/>
      <c r="GH117" s="124"/>
      <c r="GI117" s="124"/>
      <c r="GJ117" s="124"/>
      <c r="GK117" s="124"/>
      <c r="GL117" s="124"/>
      <c r="GM117" s="124"/>
      <c r="GN117" s="124"/>
      <c r="GO117" s="124"/>
      <c r="GP117" s="124"/>
      <c r="GQ117" s="124"/>
      <c r="GR117" s="124"/>
      <c r="GS117" s="124"/>
      <c r="GT117" s="124"/>
      <c r="GU117" s="124"/>
      <c r="GV117" s="124"/>
      <c r="GW117" s="124"/>
      <c r="GX117" s="124"/>
      <c r="GY117" s="124"/>
      <c r="GZ117" s="124"/>
      <c r="HA117" s="124"/>
      <c r="HB117" s="124"/>
      <c r="HC117" s="124"/>
      <c r="HD117" s="124"/>
      <c r="HE117" s="124"/>
      <c r="HF117" s="124"/>
      <c r="HG117" s="124"/>
      <c r="HH117" s="124"/>
      <c r="HI117" s="124"/>
      <c r="HJ117" s="124"/>
      <c r="HK117" s="124"/>
      <c r="HL117" s="124"/>
      <c r="HM117" s="124"/>
      <c r="HN117" s="124"/>
      <c r="HO117" s="124"/>
      <c r="HP117" s="124"/>
      <c r="HQ117" s="124"/>
      <c r="HR117" s="124"/>
      <c r="HS117" s="124"/>
      <c r="HT117" s="124"/>
      <c r="HU117" s="124"/>
      <c r="HV117" s="124"/>
      <c r="HW117" s="124"/>
      <c r="HX117" s="124"/>
      <c r="HY117" s="124"/>
      <c r="HZ117" s="124"/>
      <c r="IA117" s="124"/>
      <c r="IB117" s="124"/>
      <c r="IC117" s="124"/>
      <c r="ID117" s="124"/>
      <c r="IE117" s="124"/>
      <c r="IF117" s="124"/>
      <c r="IG117" s="124"/>
      <c r="IH117" s="124"/>
      <c r="II117" s="124"/>
      <c r="IJ117" s="124"/>
      <c r="IK117" s="124"/>
      <c r="IL117" s="124"/>
      <c r="IM117" s="124"/>
      <c r="IN117" s="124"/>
      <c r="IO117" s="124"/>
      <c r="IP117" s="124"/>
      <c r="IQ117" s="124"/>
      <c r="IR117" s="124"/>
      <c r="IS117" s="124"/>
      <c r="IT117" s="124"/>
      <c r="IU117" s="124"/>
    </row>
    <row r="118" spans="1:255" s="125" customFormat="1" ht="12" customHeight="1" x14ac:dyDescent="0.25">
      <c r="A118" s="119"/>
      <c r="B118" s="120" t="s">
        <v>161</v>
      </c>
      <c r="C118" s="121" t="s">
        <v>82</v>
      </c>
      <c r="D118" s="121">
        <v>0.8</v>
      </c>
      <c r="E118" s="121" t="s">
        <v>116</v>
      </c>
      <c r="F118" s="122">
        <v>56775.5</v>
      </c>
      <c r="G118" s="123">
        <f>D118*F118</f>
        <v>45420.4</v>
      </c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  <c r="EC118" s="124"/>
      <c r="ED118" s="124"/>
      <c r="EE118" s="124"/>
      <c r="EF118" s="124"/>
      <c r="EG118" s="124"/>
      <c r="EH118" s="124"/>
      <c r="EI118" s="124"/>
      <c r="EJ118" s="124"/>
      <c r="EK118" s="124"/>
      <c r="EL118" s="124"/>
      <c r="EM118" s="124"/>
      <c r="EN118" s="124"/>
      <c r="EO118" s="124"/>
      <c r="EP118" s="124"/>
      <c r="EQ118" s="124"/>
      <c r="ER118" s="124"/>
      <c r="ES118" s="124"/>
      <c r="ET118" s="124"/>
      <c r="EU118" s="124"/>
      <c r="EV118" s="124"/>
      <c r="EW118" s="124"/>
      <c r="EX118" s="124"/>
      <c r="EY118" s="124"/>
      <c r="EZ118" s="124"/>
      <c r="FA118" s="124"/>
      <c r="FB118" s="124"/>
      <c r="FC118" s="124"/>
      <c r="FD118" s="124"/>
      <c r="FE118" s="124"/>
      <c r="FF118" s="124"/>
      <c r="FG118" s="124"/>
      <c r="FH118" s="124"/>
      <c r="FI118" s="124"/>
      <c r="FJ118" s="124"/>
      <c r="FK118" s="124"/>
      <c r="FL118" s="124"/>
      <c r="FM118" s="124"/>
      <c r="FN118" s="124"/>
      <c r="FO118" s="124"/>
      <c r="FP118" s="124"/>
      <c r="FQ118" s="124"/>
      <c r="FR118" s="124"/>
      <c r="FS118" s="124"/>
      <c r="FT118" s="124"/>
      <c r="FU118" s="124"/>
      <c r="FV118" s="124"/>
      <c r="FW118" s="124"/>
      <c r="FX118" s="124"/>
      <c r="FY118" s="124"/>
      <c r="FZ118" s="124"/>
      <c r="GA118" s="124"/>
      <c r="GB118" s="124"/>
      <c r="GC118" s="124"/>
      <c r="GD118" s="124"/>
      <c r="GE118" s="124"/>
      <c r="GF118" s="124"/>
      <c r="GG118" s="124"/>
      <c r="GH118" s="124"/>
      <c r="GI118" s="124"/>
      <c r="GJ118" s="124"/>
      <c r="GK118" s="124"/>
      <c r="GL118" s="124"/>
      <c r="GM118" s="124"/>
      <c r="GN118" s="124"/>
      <c r="GO118" s="124"/>
      <c r="GP118" s="124"/>
      <c r="GQ118" s="124"/>
      <c r="GR118" s="124"/>
      <c r="GS118" s="124"/>
      <c r="GT118" s="124"/>
      <c r="GU118" s="124"/>
      <c r="GV118" s="124"/>
      <c r="GW118" s="124"/>
      <c r="GX118" s="124"/>
      <c r="GY118" s="124"/>
      <c r="GZ118" s="124"/>
      <c r="HA118" s="124"/>
      <c r="HB118" s="124"/>
      <c r="HC118" s="124"/>
      <c r="HD118" s="124"/>
      <c r="HE118" s="124"/>
      <c r="HF118" s="124"/>
      <c r="HG118" s="124"/>
      <c r="HH118" s="124"/>
      <c r="HI118" s="124"/>
      <c r="HJ118" s="124"/>
      <c r="HK118" s="124"/>
      <c r="HL118" s="124"/>
      <c r="HM118" s="124"/>
      <c r="HN118" s="124"/>
      <c r="HO118" s="124"/>
      <c r="HP118" s="124"/>
      <c r="HQ118" s="124"/>
      <c r="HR118" s="124"/>
      <c r="HS118" s="124"/>
      <c r="HT118" s="124"/>
      <c r="HU118" s="124"/>
      <c r="HV118" s="124"/>
      <c r="HW118" s="124"/>
      <c r="HX118" s="124"/>
      <c r="HY118" s="124"/>
      <c r="HZ118" s="124"/>
      <c r="IA118" s="124"/>
      <c r="IB118" s="124"/>
      <c r="IC118" s="124"/>
      <c r="ID118" s="124"/>
      <c r="IE118" s="124"/>
      <c r="IF118" s="124"/>
      <c r="IG118" s="124"/>
      <c r="IH118" s="124"/>
      <c r="II118" s="124"/>
      <c r="IJ118" s="124"/>
      <c r="IK118" s="124"/>
      <c r="IL118" s="124"/>
      <c r="IM118" s="124"/>
      <c r="IN118" s="124"/>
      <c r="IO118" s="124"/>
      <c r="IP118" s="124"/>
      <c r="IQ118" s="124"/>
      <c r="IR118" s="124"/>
      <c r="IS118" s="124"/>
      <c r="IT118" s="124"/>
      <c r="IU118" s="124"/>
    </row>
    <row r="119" spans="1:255" s="125" customFormat="1" ht="12" customHeight="1" x14ac:dyDescent="0.25">
      <c r="A119" s="119"/>
      <c r="B119" s="120" t="s">
        <v>162</v>
      </c>
      <c r="C119" s="121" t="s">
        <v>63</v>
      </c>
      <c r="D119" s="121">
        <v>1</v>
      </c>
      <c r="E119" s="121" t="s">
        <v>133</v>
      </c>
      <c r="F119" s="122">
        <v>32533.5</v>
      </c>
      <c r="G119" s="123">
        <f>D119*F119</f>
        <v>32533.5</v>
      </c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  <c r="EC119" s="124"/>
      <c r="ED119" s="124"/>
      <c r="EE119" s="124"/>
      <c r="EF119" s="124"/>
      <c r="EG119" s="124"/>
      <c r="EH119" s="124"/>
      <c r="EI119" s="124"/>
      <c r="EJ119" s="124"/>
      <c r="EK119" s="124"/>
      <c r="EL119" s="124"/>
      <c r="EM119" s="124"/>
      <c r="EN119" s="124"/>
      <c r="EO119" s="124"/>
      <c r="EP119" s="124"/>
      <c r="EQ119" s="124"/>
      <c r="ER119" s="124"/>
      <c r="ES119" s="124"/>
      <c r="ET119" s="124"/>
      <c r="EU119" s="124"/>
      <c r="EV119" s="124"/>
      <c r="EW119" s="124"/>
      <c r="EX119" s="124"/>
      <c r="EY119" s="124"/>
      <c r="EZ119" s="124"/>
      <c r="FA119" s="124"/>
      <c r="FB119" s="124"/>
      <c r="FC119" s="124"/>
      <c r="FD119" s="124"/>
      <c r="FE119" s="124"/>
      <c r="FF119" s="124"/>
      <c r="FG119" s="124"/>
      <c r="FH119" s="124"/>
      <c r="FI119" s="124"/>
      <c r="FJ119" s="124"/>
      <c r="FK119" s="124"/>
      <c r="FL119" s="124"/>
      <c r="FM119" s="124"/>
      <c r="FN119" s="124"/>
      <c r="FO119" s="124"/>
      <c r="FP119" s="124"/>
      <c r="FQ119" s="124"/>
      <c r="FR119" s="124"/>
      <c r="FS119" s="124"/>
      <c r="FT119" s="124"/>
      <c r="FU119" s="124"/>
      <c r="FV119" s="124"/>
      <c r="FW119" s="124"/>
      <c r="FX119" s="124"/>
      <c r="FY119" s="124"/>
      <c r="FZ119" s="124"/>
      <c r="GA119" s="124"/>
      <c r="GB119" s="124"/>
      <c r="GC119" s="124"/>
      <c r="GD119" s="124"/>
      <c r="GE119" s="124"/>
      <c r="GF119" s="124"/>
      <c r="GG119" s="124"/>
      <c r="GH119" s="124"/>
      <c r="GI119" s="124"/>
      <c r="GJ119" s="124"/>
      <c r="GK119" s="124"/>
      <c r="GL119" s="124"/>
      <c r="GM119" s="124"/>
      <c r="GN119" s="124"/>
      <c r="GO119" s="124"/>
      <c r="GP119" s="124"/>
      <c r="GQ119" s="124"/>
      <c r="GR119" s="124"/>
      <c r="GS119" s="124"/>
      <c r="GT119" s="124"/>
      <c r="GU119" s="124"/>
      <c r="GV119" s="124"/>
      <c r="GW119" s="124"/>
      <c r="GX119" s="124"/>
      <c r="GY119" s="124"/>
      <c r="GZ119" s="124"/>
      <c r="HA119" s="124"/>
      <c r="HB119" s="124"/>
      <c r="HC119" s="124"/>
      <c r="HD119" s="124"/>
      <c r="HE119" s="124"/>
      <c r="HF119" s="124"/>
      <c r="HG119" s="124"/>
      <c r="HH119" s="124"/>
      <c r="HI119" s="124"/>
      <c r="HJ119" s="124"/>
      <c r="HK119" s="124"/>
      <c r="HL119" s="124"/>
      <c r="HM119" s="124"/>
      <c r="HN119" s="124"/>
      <c r="HO119" s="124"/>
      <c r="HP119" s="124"/>
      <c r="HQ119" s="124"/>
      <c r="HR119" s="124"/>
      <c r="HS119" s="124"/>
      <c r="HT119" s="124"/>
      <c r="HU119" s="124"/>
      <c r="HV119" s="124"/>
      <c r="HW119" s="124"/>
      <c r="HX119" s="124"/>
      <c r="HY119" s="124"/>
      <c r="HZ119" s="124"/>
      <c r="IA119" s="124"/>
      <c r="IB119" s="124"/>
      <c r="IC119" s="124"/>
      <c r="ID119" s="124"/>
      <c r="IE119" s="124"/>
      <c r="IF119" s="124"/>
      <c r="IG119" s="124"/>
      <c r="IH119" s="124"/>
      <c r="II119" s="124"/>
      <c r="IJ119" s="124"/>
      <c r="IK119" s="124"/>
      <c r="IL119" s="124"/>
      <c r="IM119" s="124"/>
      <c r="IN119" s="124"/>
      <c r="IO119" s="124"/>
      <c r="IP119" s="124"/>
      <c r="IQ119" s="124"/>
      <c r="IR119" s="124"/>
      <c r="IS119" s="124"/>
      <c r="IT119" s="124"/>
      <c r="IU119" s="124"/>
    </row>
    <row r="120" spans="1:255" s="125" customFormat="1" ht="12" customHeight="1" x14ac:dyDescent="0.25">
      <c r="A120" s="119"/>
      <c r="B120" s="120" t="s">
        <v>149</v>
      </c>
      <c r="C120" s="121" t="s">
        <v>63</v>
      </c>
      <c r="D120" s="121">
        <v>1</v>
      </c>
      <c r="E120" s="121" t="s">
        <v>80</v>
      </c>
      <c r="F120" s="122">
        <v>44850</v>
      </c>
      <c r="G120" s="123">
        <f>D120*F120</f>
        <v>44850</v>
      </c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  <c r="EC120" s="124"/>
      <c r="ED120" s="124"/>
      <c r="EE120" s="124"/>
      <c r="EF120" s="124"/>
      <c r="EG120" s="124"/>
      <c r="EH120" s="124"/>
      <c r="EI120" s="124"/>
      <c r="EJ120" s="124"/>
      <c r="EK120" s="124"/>
      <c r="EL120" s="124"/>
      <c r="EM120" s="124"/>
      <c r="EN120" s="124"/>
      <c r="EO120" s="124"/>
      <c r="EP120" s="124"/>
      <c r="EQ120" s="124"/>
      <c r="ER120" s="124"/>
      <c r="ES120" s="124"/>
      <c r="ET120" s="124"/>
      <c r="EU120" s="124"/>
      <c r="EV120" s="124"/>
      <c r="EW120" s="124"/>
      <c r="EX120" s="124"/>
      <c r="EY120" s="124"/>
      <c r="EZ120" s="124"/>
      <c r="FA120" s="124"/>
      <c r="FB120" s="124"/>
      <c r="FC120" s="124"/>
      <c r="FD120" s="124"/>
      <c r="FE120" s="124"/>
      <c r="FF120" s="124"/>
      <c r="FG120" s="124"/>
      <c r="FH120" s="124"/>
      <c r="FI120" s="124"/>
      <c r="FJ120" s="124"/>
      <c r="FK120" s="124"/>
      <c r="FL120" s="124"/>
      <c r="FM120" s="124"/>
      <c r="FN120" s="124"/>
      <c r="FO120" s="124"/>
      <c r="FP120" s="124"/>
      <c r="FQ120" s="124"/>
      <c r="FR120" s="124"/>
      <c r="FS120" s="124"/>
      <c r="FT120" s="124"/>
      <c r="FU120" s="124"/>
      <c r="FV120" s="124"/>
      <c r="FW120" s="124"/>
      <c r="FX120" s="124"/>
      <c r="FY120" s="124"/>
      <c r="FZ120" s="124"/>
      <c r="GA120" s="124"/>
      <c r="GB120" s="124"/>
      <c r="GC120" s="124"/>
      <c r="GD120" s="124"/>
      <c r="GE120" s="124"/>
      <c r="GF120" s="124"/>
      <c r="GG120" s="124"/>
      <c r="GH120" s="124"/>
      <c r="GI120" s="124"/>
      <c r="GJ120" s="124"/>
      <c r="GK120" s="124"/>
      <c r="GL120" s="124"/>
      <c r="GM120" s="124"/>
      <c r="GN120" s="124"/>
      <c r="GO120" s="124"/>
      <c r="GP120" s="124"/>
      <c r="GQ120" s="124"/>
      <c r="GR120" s="124"/>
      <c r="GS120" s="124"/>
      <c r="GT120" s="124"/>
      <c r="GU120" s="124"/>
      <c r="GV120" s="124"/>
      <c r="GW120" s="124"/>
      <c r="GX120" s="124"/>
      <c r="GY120" s="124"/>
      <c r="GZ120" s="124"/>
      <c r="HA120" s="124"/>
      <c r="HB120" s="124"/>
      <c r="HC120" s="124"/>
      <c r="HD120" s="124"/>
      <c r="HE120" s="124"/>
      <c r="HF120" s="124"/>
      <c r="HG120" s="124"/>
      <c r="HH120" s="124"/>
      <c r="HI120" s="124"/>
      <c r="HJ120" s="124"/>
      <c r="HK120" s="124"/>
      <c r="HL120" s="124"/>
      <c r="HM120" s="124"/>
      <c r="HN120" s="124"/>
      <c r="HO120" s="124"/>
      <c r="HP120" s="124"/>
      <c r="HQ120" s="124"/>
      <c r="HR120" s="124"/>
      <c r="HS120" s="124"/>
      <c r="HT120" s="124"/>
      <c r="HU120" s="124"/>
      <c r="HV120" s="124"/>
      <c r="HW120" s="124"/>
      <c r="HX120" s="124"/>
      <c r="HY120" s="124"/>
      <c r="HZ120" s="124"/>
      <c r="IA120" s="124"/>
      <c r="IB120" s="124"/>
      <c r="IC120" s="124"/>
      <c r="ID120" s="124"/>
      <c r="IE120" s="124"/>
      <c r="IF120" s="124"/>
      <c r="IG120" s="124"/>
      <c r="IH120" s="124"/>
      <c r="II120" s="124"/>
      <c r="IJ120" s="124"/>
      <c r="IK120" s="124"/>
      <c r="IL120" s="124"/>
      <c r="IM120" s="124"/>
      <c r="IN120" s="124"/>
      <c r="IO120" s="124"/>
      <c r="IP120" s="124"/>
      <c r="IQ120" s="124"/>
      <c r="IR120" s="124"/>
      <c r="IS120" s="124"/>
      <c r="IT120" s="124"/>
      <c r="IU120" s="124"/>
    </row>
    <row r="121" spans="1:255" s="125" customFormat="1" ht="12" customHeight="1" x14ac:dyDescent="0.25">
      <c r="A121" s="119"/>
      <c r="B121" s="120" t="s">
        <v>148</v>
      </c>
      <c r="C121" s="121" t="s">
        <v>82</v>
      </c>
      <c r="D121" s="121">
        <v>0.2</v>
      </c>
      <c r="E121" s="121" t="s">
        <v>89</v>
      </c>
      <c r="F121" s="122">
        <v>40020</v>
      </c>
      <c r="G121" s="123">
        <f>D121*F121</f>
        <v>8004</v>
      </c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  <c r="EC121" s="124"/>
      <c r="ED121" s="124"/>
      <c r="EE121" s="124"/>
      <c r="EF121" s="124"/>
      <c r="EG121" s="124"/>
      <c r="EH121" s="124"/>
      <c r="EI121" s="124"/>
      <c r="EJ121" s="124"/>
      <c r="EK121" s="124"/>
      <c r="EL121" s="124"/>
      <c r="EM121" s="124"/>
      <c r="EN121" s="124"/>
      <c r="EO121" s="124"/>
      <c r="EP121" s="124"/>
      <c r="EQ121" s="124"/>
      <c r="ER121" s="124"/>
      <c r="ES121" s="124"/>
      <c r="ET121" s="124"/>
      <c r="EU121" s="124"/>
      <c r="EV121" s="124"/>
      <c r="EW121" s="124"/>
      <c r="EX121" s="124"/>
      <c r="EY121" s="124"/>
      <c r="EZ121" s="124"/>
      <c r="FA121" s="124"/>
      <c r="FB121" s="124"/>
      <c r="FC121" s="124"/>
      <c r="FD121" s="124"/>
      <c r="FE121" s="124"/>
      <c r="FF121" s="124"/>
      <c r="FG121" s="124"/>
      <c r="FH121" s="124"/>
      <c r="FI121" s="124"/>
      <c r="FJ121" s="124"/>
      <c r="FK121" s="124"/>
      <c r="FL121" s="124"/>
      <c r="FM121" s="124"/>
      <c r="FN121" s="124"/>
      <c r="FO121" s="124"/>
      <c r="FP121" s="124"/>
      <c r="FQ121" s="124"/>
      <c r="FR121" s="124"/>
      <c r="FS121" s="124"/>
      <c r="FT121" s="124"/>
      <c r="FU121" s="124"/>
      <c r="FV121" s="124"/>
      <c r="FW121" s="124"/>
      <c r="FX121" s="124"/>
      <c r="FY121" s="124"/>
      <c r="FZ121" s="124"/>
      <c r="GA121" s="124"/>
      <c r="GB121" s="124"/>
      <c r="GC121" s="124"/>
      <c r="GD121" s="124"/>
      <c r="GE121" s="124"/>
      <c r="GF121" s="124"/>
      <c r="GG121" s="124"/>
      <c r="GH121" s="124"/>
      <c r="GI121" s="124"/>
      <c r="GJ121" s="124"/>
      <c r="GK121" s="124"/>
      <c r="GL121" s="124"/>
      <c r="GM121" s="124"/>
      <c r="GN121" s="124"/>
      <c r="GO121" s="124"/>
      <c r="GP121" s="124"/>
      <c r="GQ121" s="124"/>
      <c r="GR121" s="124"/>
      <c r="GS121" s="124"/>
      <c r="GT121" s="124"/>
      <c r="GU121" s="124"/>
      <c r="GV121" s="124"/>
      <c r="GW121" s="124"/>
      <c r="GX121" s="124"/>
      <c r="GY121" s="124"/>
      <c r="GZ121" s="124"/>
      <c r="HA121" s="124"/>
      <c r="HB121" s="124"/>
      <c r="HC121" s="124"/>
      <c r="HD121" s="124"/>
      <c r="HE121" s="124"/>
      <c r="HF121" s="124"/>
      <c r="HG121" s="124"/>
      <c r="HH121" s="124"/>
      <c r="HI121" s="124"/>
      <c r="HJ121" s="124"/>
      <c r="HK121" s="124"/>
      <c r="HL121" s="124"/>
      <c r="HM121" s="124"/>
      <c r="HN121" s="124"/>
      <c r="HO121" s="124"/>
      <c r="HP121" s="124"/>
      <c r="HQ121" s="124"/>
      <c r="HR121" s="124"/>
      <c r="HS121" s="124"/>
      <c r="HT121" s="124"/>
      <c r="HU121" s="124"/>
      <c r="HV121" s="124"/>
      <c r="HW121" s="124"/>
      <c r="HX121" s="124"/>
      <c r="HY121" s="124"/>
      <c r="HZ121" s="124"/>
      <c r="IA121" s="124"/>
      <c r="IB121" s="124"/>
      <c r="IC121" s="124"/>
      <c r="ID121" s="124"/>
      <c r="IE121" s="124"/>
      <c r="IF121" s="124"/>
      <c r="IG121" s="124"/>
      <c r="IH121" s="124"/>
      <c r="II121" s="124"/>
      <c r="IJ121" s="124"/>
      <c r="IK121" s="124"/>
      <c r="IL121" s="124"/>
      <c r="IM121" s="124"/>
      <c r="IN121" s="124"/>
      <c r="IO121" s="124"/>
      <c r="IP121" s="124"/>
      <c r="IQ121" s="124"/>
      <c r="IR121" s="124"/>
      <c r="IS121" s="124"/>
      <c r="IT121" s="124"/>
      <c r="IU121" s="124"/>
    </row>
    <row r="122" spans="1:255" s="125" customFormat="1" ht="12.75" customHeight="1" x14ac:dyDescent="0.25">
      <c r="A122" s="130"/>
      <c r="B122" s="131" t="s">
        <v>32</v>
      </c>
      <c r="C122" s="120"/>
      <c r="D122" s="121"/>
      <c r="E122" s="121"/>
      <c r="F122" s="122"/>
      <c r="G122" s="122"/>
      <c r="H122" s="124"/>
      <c r="I122" s="124"/>
      <c r="J122" s="124"/>
      <c r="K122" s="132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  <c r="EC122" s="124"/>
      <c r="ED122" s="124"/>
      <c r="EE122" s="124"/>
      <c r="EF122" s="124"/>
      <c r="EG122" s="124"/>
      <c r="EH122" s="124"/>
      <c r="EI122" s="124"/>
      <c r="EJ122" s="124"/>
      <c r="EK122" s="124"/>
      <c r="EL122" s="124"/>
      <c r="EM122" s="124"/>
      <c r="EN122" s="124"/>
      <c r="EO122" s="124"/>
      <c r="EP122" s="124"/>
      <c r="EQ122" s="124"/>
      <c r="ER122" s="124"/>
      <c r="ES122" s="124"/>
      <c r="ET122" s="124"/>
      <c r="EU122" s="124"/>
      <c r="EV122" s="124"/>
      <c r="EW122" s="124"/>
      <c r="EX122" s="124"/>
      <c r="EY122" s="124"/>
      <c r="EZ122" s="124"/>
      <c r="FA122" s="124"/>
      <c r="FB122" s="124"/>
      <c r="FC122" s="124"/>
      <c r="FD122" s="124"/>
      <c r="FE122" s="124"/>
      <c r="FF122" s="124"/>
      <c r="FG122" s="124"/>
      <c r="FH122" s="124"/>
      <c r="FI122" s="124"/>
      <c r="FJ122" s="124"/>
      <c r="FK122" s="124"/>
      <c r="FL122" s="124"/>
      <c r="FM122" s="124"/>
      <c r="FN122" s="124"/>
      <c r="FO122" s="124"/>
      <c r="FP122" s="124"/>
      <c r="FQ122" s="124"/>
      <c r="FR122" s="124"/>
      <c r="FS122" s="124"/>
      <c r="FT122" s="124"/>
      <c r="FU122" s="124"/>
      <c r="FV122" s="124"/>
      <c r="FW122" s="124"/>
      <c r="FX122" s="124"/>
      <c r="FY122" s="124"/>
      <c r="FZ122" s="124"/>
      <c r="GA122" s="124"/>
      <c r="GB122" s="124"/>
      <c r="GC122" s="124"/>
      <c r="GD122" s="124"/>
      <c r="GE122" s="124"/>
      <c r="GF122" s="124"/>
      <c r="GG122" s="124"/>
      <c r="GH122" s="124"/>
      <c r="GI122" s="124"/>
      <c r="GJ122" s="124"/>
      <c r="GK122" s="124"/>
      <c r="GL122" s="124"/>
      <c r="GM122" s="124"/>
      <c r="GN122" s="124"/>
      <c r="GO122" s="124"/>
      <c r="GP122" s="124"/>
      <c r="GQ122" s="124"/>
      <c r="GR122" s="124"/>
      <c r="GS122" s="124"/>
      <c r="GT122" s="124"/>
      <c r="GU122" s="124"/>
      <c r="GV122" s="124"/>
      <c r="GW122" s="124"/>
      <c r="GX122" s="124"/>
      <c r="GY122" s="124"/>
      <c r="GZ122" s="124"/>
      <c r="HA122" s="124"/>
      <c r="HB122" s="124"/>
      <c r="HC122" s="124"/>
      <c r="HD122" s="124"/>
      <c r="HE122" s="124"/>
      <c r="HF122" s="124"/>
      <c r="HG122" s="124"/>
      <c r="HH122" s="124"/>
      <c r="HI122" s="124"/>
      <c r="HJ122" s="124"/>
      <c r="HK122" s="124"/>
      <c r="HL122" s="124"/>
      <c r="HM122" s="124"/>
      <c r="HN122" s="124"/>
      <c r="HO122" s="124"/>
      <c r="HP122" s="124"/>
      <c r="HQ122" s="124"/>
      <c r="HR122" s="124"/>
      <c r="HS122" s="124"/>
      <c r="HT122" s="124"/>
      <c r="HU122" s="124"/>
      <c r="HV122" s="124"/>
      <c r="HW122" s="124"/>
      <c r="HX122" s="124"/>
      <c r="HY122" s="124"/>
      <c r="HZ122" s="124"/>
      <c r="IA122" s="124"/>
      <c r="IB122" s="124"/>
      <c r="IC122" s="124"/>
      <c r="ID122" s="124"/>
      <c r="IE122" s="124"/>
      <c r="IF122" s="124"/>
      <c r="IG122" s="124"/>
      <c r="IH122" s="124"/>
      <c r="II122" s="124"/>
      <c r="IJ122" s="124"/>
      <c r="IK122" s="124"/>
      <c r="IL122" s="124"/>
      <c r="IM122" s="124"/>
      <c r="IN122" s="124"/>
      <c r="IO122" s="124"/>
      <c r="IP122" s="124"/>
      <c r="IQ122" s="124"/>
      <c r="IR122" s="124"/>
      <c r="IS122" s="124"/>
      <c r="IT122" s="124"/>
      <c r="IU122" s="124"/>
    </row>
    <row r="123" spans="1:255" s="125" customFormat="1" ht="25.5" customHeight="1" x14ac:dyDescent="0.25">
      <c r="A123" s="119"/>
      <c r="B123" s="145" t="s">
        <v>150</v>
      </c>
      <c r="C123" s="121" t="s">
        <v>82</v>
      </c>
      <c r="D123" s="121">
        <v>15</v>
      </c>
      <c r="E123" s="146" t="s">
        <v>151</v>
      </c>
      <c r="F123" s="122">
        <v>10193.6</v>
      </c>
      <c r="G123" s="123">
        <f>+F123*D123</f>
        <v>152904</v>
      </c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  <c r="EC123" s="124"/>
      <c r="ED123" s="124"/>
      <c r="EE123" s="124"/>
      <c r="EF123" s="124"/>
      <c r="EG123" s="124"/>
      <c r="EH123" s="124"/>
      <c r="EI123" s="124"/>
      <c r="EJ123" s="124"/>
      <c r="EK123" s="124"/>
      <c r="EL123" s="124"/>
      <c r="EM123" s="124"/>
      <c r="EN123" s="124"/>
      <c r="EO123" s="124"/>
      <c r="EP123" s="124"/>
      <c r="EQ123" s="124"/>
      <c r="ER123" s="124"/>
      <c r="ES123" s="124"/>
      <c r="ET123" s="124"/>
      <c r="EU123" s="124"/>
      <c r="EV123" s="124"/>
      <c r="EW123" s="124"/>
      <c r="EX123" s="124"/>
      <c r="EY123" s="124"/>
      <c r="EZ123" s="124"/>
      <c r="FA123" s="124"/>
      <c r="FB123" s="124"/>
      <c r="FC123" s="124"/>
      <c r="FD123" s="124"/>
      <c r="FE123" s="124"/>
      <c r="FF123" s="124"/>
      <c r="FG123" s="124"/>
      <c r="FH123" s="124"/>
      <c r="FI123" s="124"/>
      <c r="FJ123" s="124"/>
      <c r="FK123" s="124"/>
      <c r="FL123" s="124"/>
      <c r="FM123" s="124"/>
      <c r="FN123" s="124"/>
      <c r="FO123" s="124"/>
      <c r="FP123" s="124"/>
      <c r="FQ123" s="124"/>
      <c r="FR123" s="124"/>
      <c r="FS123" s="124"/>
      <c r="FT123" s="124"/>
      <c r="FU123" s="124"/>
      <c r="FV123" s="124"/>
      <c r="FW123" s="124"/>
      <c r="FX123" s="124"/>
      <c r="FY123" s="124"/>
      <c r="FZ123" s="124"/>
      <c r="GA123" s="124"/>
      <c r="GB123" s="124"/>
      <c r="GC123" s="124"/>
      <c r="GD123" s="124"/>
      <c r="GE123" s="124"/>
      <c r="GF123" s="124"/>
      <c r="GG123" s="124"/>
      <c r="GH123" s="124"/>
      <c r="GI123" s="124"/>
      <c r="GJ123" s="124"/>
      <c r="GK123" s="124"/>
      <c r="GL123" s="124"/>
      <c r="GM123" s="124"/>
      <c r="GN123" s="124"/>
      <c r="GO123" s="124"/>
      <c r="GP123" s="124"/>
      <c r="GQ123" s="124"/>
      <c r="GR123" s="124"/>
      <c r="GS123" s="124"/>
      <c r="GT123" s="124"/>
      <c r="GU123" s="124"/>
      <c r="GV123" s="124"/>
      <c r="GW123" s="124"/>
      <c r="GX123" s="124"/>
      <c r="GY123" s="124"/>
      <c r="GZ123" s="124"/>
      <c r="HA123" s="124"/>
      <c r="HB123" s="124"/>
      <c r="HC123" s="124"/>
      <c r="HD123" s="124"/>
      <c r="HE123" s="124"/>
      <c r="HF123" s="124"/>
      <c r="HG123" s="124"/>
      <c r="HH123" s="124"/>
      <c r="HI123" s="124"/>
      <c r="HJ123" s="124"/>
      <c r="HK123" s="124"/>
      <c r="HL123" s="124"/>
      <c r="HM123" s="124"/>
      <c r="HN123" s="124"/>
      <c r="HO123" s="124"/>
      <c r="HP123" s="124"/>
      <c r="HQ123" s="124"/>
      <c r="HR123" s="124"/>
      <c r="HS123" s="124"/>
      <c r="HT123" s="124"/>
      <c r="HU123" s="124"/>
      <c r="HV123" s="124"/>
      <c r="HW123" s="124"/>
      <c r="HX123" s="124"/>
      <c r="HY123" s="124"/>
      <c r="HZ123" s="124"/>
      <c r="IA123" s="124"/>
      <c r="IB123" s="124"/>
      <c r="IC123" s="124"/>
      <c r="ID123" s="124"/>
      <c r="IE123" s="124"/>
      <c r="IF123" s="124"/>
      <c r="IG123" s="124"/>
      <c r="IH123" s="124"/>
      <c r="II123" s="124"/>
      <c r="IJ123" s="124"/>
      <c r="IK123" s="124"/>
      <c r="IL123" s="124"/>
      <c r="IM123" s="124"/>
      <c r="IN123" s="124"/>
      <c r="IO123" s="124"/>
      <c r="IP123" s="124"/>
      <c r="IQ123" s="124"/>
      <c r="IR123" s="124"/>
      <c r="IS123" s="124"/>
      <c r="IT123" s="124"/>
      <c r="IU123" s="124"/>
    </row>
    <row r="124" spans="1:255" s="125" customFormat="1" ht="25.5" customHeight="1" x14ac:dyDescent="0.25">
      <c r="A124" s="119"/>
      <c r="B124" s="120" t="s">
        <v>152</v>
      </c>
      <c r="C124" s="121" t="s">
        <v>82</v>
      </c>
      <c r="D124" s="121">
        <v>10</v>
      </c>
      <c r="E124" s="146" t="s">
        <v>151</v>
      </c>
      <c r="F124" s="122">
        <v>11385</v>
      </c>
      <c r="G124" s="123">
        <f t="shared" ref="G124" si="4">+F124*D124</f>
        <v>113850</v>
      </c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  <c r="EC124" s="124"/>
      <c r="ED124" s="124"/>
      <c r="EE124" s="124"/>
      <c r="EF124" s="124"/>
      <c r="EG124" s="124"/>
      <c r="EH124" s="124"/>
      <c r="EI124" s="124"/>
      <c r="EJ124" s="124"/>
      <c r="EK124" s="124"/>
      <c r="EL124" s="124"/>
      <c r="EM124" s="124"/>
      <c r="EN124" s="124"/>
      <c r="EO124" s="124"/>
      <c r="EP124" s="124"/>
      <c r="EQ124" s="124"/>
      <c r="ER124" s="124"/>
      <c r="ES124" s="124"/>
      <c r="ET124" s="124"/>
      <c r="EU124" s="124"/>
      <c r="EV124" s="124"/>
      <c r="EW124" s="124"/>
      <c r="EX124" s="124"/>
      <c r="EY124" s="124"/>
      <c r="EZ124" s="124"/>
      <c r="FA124" s="124"/>
      <c r="FB124" s="124"/>
      <c r="FC124" s="124"/>
      <c r="FD124" s="124"/>
      <c r="FE124" s="124"/>
      <c r="FF124" s="124"/>
      <c r="FG124" s="124"/>
      <c r="FH124" s="124"/>
      <c r="FI124" s="124"/>
      <c r="FJ124" s="124"/>
      <c r="FK124" s="124"/>
      <c r="FL124" s="124"/>
      <c r="FM124" s="124"/>
      <c r="FN124" s="124"/>
      <c r="FO124" s="124"/>
      <c r="FP124" s="124"/>
      <c r="FQ124" s="124"/>
      <c r="FR124" s="124"/>
      <c r="FS124" s="124"/>
      <c r="FT124" s="124"/>
      <c r="FU124" s="124"/>
      <c r="FV124" s="124"/>
      <c r="FW124" s="124"/>
      <c r="FX124" s="124"/>
      <c r="FY124" s="124"/>
      <c r="FZ124" s="124"/>
      <c r="GA124" s="124"/>
      <c r="GB124" s="124"/>
      <c r="GC124" s="124"/>
      <c r="GD124" s="124"/>
      <c r="GE124" s="124"/>
      <c r="GF124" s="124"/>
      <c r="GG124" s="124"/>
      <c r="GH124" s="124"/>
      <c r="GI124" s="124"/>
      <c r="GJ124" s="124"/>
      <c r="GK124" s="124"/>
      <c r="GL124" s="124"/>
      <c r="GM124" s="124"/>
      <c r="GN124" s="124"/>
      <c r="GO124" s="124"/>
      <c r="GP124" s="124"/>
      <c r="GQ124" s="124"/>
      <c r="GR124" s="124"/>
      <c r="GS124" s="124"/>
      <c r="GT124" s="124"/>
      <c r="GU124" s="124"/>
      <c r="GV124" s="124"/>
      <c r="GW124" s="124"/>
      <c r="GX124" s="124"/>
      <c r="GY124" s="124"/>
      <c r="GZ124" s="124"/>
      <c r="HA124" s="124"/>
      <c r="HB124" s="124"/>
      <c r="HC124" s="124"/>
      <c r="HD124" s="124"/>
      <c r="HE124" s="124"/>
      <c r="HF124" s="124"/>
      <c r="HG124" s="124"/>
      <c r="HH124" s="124"/>
      <c r="HI124" s="124"/>
      <c r="HJ124" s="124"/>
      <c r="HK124" s="124"/>
      <c r="HL124" s="124"/>
      <c r="HM124" s="124"/>
      <c r="HN124" s="124"/>
      <c r="HO124" s="124"/>
      <c r="HP124" s="124"/>
      <c r="HQ124" s="124"/>
      <c r="HR124" s="124"/>
      <c r="HS124" s="124"/>
      <c r="HT124" s="124"/>
      <c r="HU124" s="124"/>
      <c r="HV124" s="124"/>
      <c r="HW124" s="124"/>
      <c r="HX124" s="124"/>
      <c r="HY124" s="124"/>
      <c r="HZ124" s="124"/>
      <c r="IA124" s="124"/>
      <c r="IB124" s="124"/>
      <c r="IC124" s="124"/>
      <c r="ID124" s="124"/>
      <c r="IE124" s="124"/>
      <c r="IF124" s="124"/>
      <c r="IG124" s="124"/>
      <c r="IH124" s="124"/>
      <c r="II124" s="124"/>
      <c r="IJ124" s="124"/>
      <c r="IK124" s="124"/>
      <c r="IL124" s="124"/>
      <c r="IM124" s="124"/>
      <c r="IN124" s="124"/>
      <c r="IO124" s="124"/>
      <c r="IP124" s="124"/>
      <c r="IQ124" s="124"/>
      <c r="IR124" s="124"/>
      <c r="IS124" s="124"/>
      <c r="IT124" s="124"/>
      <c r="IU124" s="124"/>
    </row>
    <row r="125" spans="1:255" s="125" customFormat="1" ht="25.5" customHeight="1" x14ac:dyDescent="0.25">
      <c r="A125" s="119"/>
      <c r="B125" s="120" t="s">
        <v>153</v>
      </c>
      <c r="C125" s="121" t="s">
        <v>82</v>
      </c>
      <c r="D125" s="121">
        <v>15</v>
      </c>
      <c r="E125" s="146" t="s">
        <v>151</v>
      </c>
      <c r="F125" s="122">
        <v>11385</v>
      </c>
      <c r="G125" s="123">
        <f>+F125*D125</f>
        <v>170775</v>
      </c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  <c r="EC125" s="124"/>
      <c r="ED125" s="124"/>
      <c r="EE125" s="124"/>
      <c r="EF125" s="124"/>
      <c r="EG125" s="124"/>
      <c r="EH125" s="124"/>
      <c r="EI125" s="124"/>
      <c r="EJ125" s="124"/>
      <c r="EK125" s="124"/>
      <c r="EL125" s="124"/>
      <c r="EM125" s="124"/>
      <c r="EN125" s="124"/>
      <c r="EO125" s="124"/>
      <c r="EP125" s="124"/>
      <c r="EQ125" s="124"/>
      <c r="ER125" s="124"/>
      <c r="ES125" s="124"/>
      <c r="ET125" s="124"/>
      <c r="EU125" s="124"/>
      <c r="EV125" s="124"/>
      <c r="EW125" s="124"/>
      <c r="EX125" s="124"/>
      <c r="EY125" s="124"/>
      <c r="EZ125" s="124"/>
      <c r="FA125" s="124"/>
      <c r="FB125" s="124"/>
      <c r="FC125" s="124"/>
      <c r="FD125" s="124"/>
      <c r="FE125" s="124"/>
      <c r="FF125" s="124"/>
      <c r="FG125" s="124"/>
      <c r="FH125" s="124"/>
      <c r="FI125" s="124"/>
      <c r="FJ125" s="124"/>
      <c r="FK125" s="124"/>
      <c r="FL125" s="124"/>
      <c r="FM125" s="124"/>
      <c r="FN125" s="124"/>
      <c r="FO125" s="124"/>
      <c r="FP125" s="124"/>
      <c r="FQ125" s="124"/>
      <c r="FR125" s="124"/>
      <c r="FS125" s="124"/>
      <c r="FT125" s="124"/>
      <c r="FU125" s="124"/>
      <c r="FV125" s="124"/>
      <c r="FW125" s="124"/>
      <c r="FX125" s="124"/>
      <c r="FY125" s="124"/>
      <c r="FZ125" s="124"/>
      <c r="GA125" s="124"/>
      <c r="GB125" s="124"/>
      <c r="GC125" s="124"/>
      <c r="GD125" s="124"/>
      <c r="GE125" s="124"/>
      <c r="GF125" s="124"/>
      <c r="GG125" s="124"/>
      <c r="GH125" s="124"/>
      <c r="GI125" s="124"/>
      <c r="GJ125" s="124"/>
      <c r="GK125" s="124"/>
      <c r="GL125" s="124"/>
      <c r="GM125" s="124"/>
      <c r="GN125" s="124"/>
      <c r="GO125" s="124"/>
      <c r="GP125" s="124"/>
      <c r="GQ125" s="124"/>
      <c r="GR125" s="124"/>
      <c r="GS125" s="124"/>
      <c r="GT125" s="124"/>
      <c r="GU125" s="124"/>
      <c r="GV125" s="124"/>
      <c r="GW125" s="124"/>
      <c r="GX125" s="124"/>
      <c r="GY125" s="124"/>
      <c r="GZ125" s="124"/>
      <c r="HA125" s="124"/>
      <c r="HB125" s="124"/>
      <c r="HC125" s="124"/>
      <c r="HD125" s="124"/>
      <c r="HE125" s="124"/>
      <c r="HF125" s="124"/>
      <c r="HG125" s="124"/>
      <c r="HH125" s="124"/>
      <c r="HI125" s="124"/>
      <c r="HJ125" s="124"/>
      <c r="HK125" s="124"/>
      <c r="HL125" s="124"/>
      <c r="HM125" s="124"/>
      <c r="HN125" s="124"/>
      <c r="HO125" s="124"/>
      <c r="HP125" s="124"/>
      <c r="HQ125" s="124"/>
      <c r="HR125" s="124"/>
      <c r="HS125" s="124"/>
      <c r="HT125" s="124"/>
      <c r="HU125" s="124"/>
      <c r="HV125" s="124"/>
      <c r="HW125" s="124"/>
      <c r="HX125" s="124"/>
      <c r="HY125" s="124"/>
      <c r="HZ125" s="124"/>
      <c r="IA125" s="124"/>
      <c r="IB125" s="124"/>
      <c r="IC125" s="124"/>
      <c r="ID125" s="124"/>
      <c r="IE125" s="124"/>
      <c r="IF125" s="124"/>
      <c r="IG125" s="124"/>
      <c r="IH125" s="124"/>
      <c r="II125" s="124"/>
      <c r="IJ125" s="124"/>
      <c r="IK125" s="124"/>
      <c r="IL125" s="124"/>
      <c r="IM125" s="124"/>
      <c r="IN125" s="124"/>
      <c r="IO125" s="124"/>
      <c r="IP125" s="124"/>
      <c r="IQ125" s="124"/>
      <c r="IR125" s="124"/>
      <c r="IS125" s="124"/>
      <c r="IT125" s="124"/>
      <c r="IU125" s="124"/>
    </row>
    <row r="126" spans="1:255" s="125" customFormat="1" ht="12" customHeight="1" x14ac:dyDescent="0.25">
      <c r="A126" s="119"/>
      <c r="B126" s="120" t="s">
        <v>125</v>
      </c>
      <c r="C126" s="121" t="s">
        <v>82</v>
      </c>
      <c r="D126" s="121">
        <v>1</v>
      </c>
      <c r="E126" s="121" t="s">
        <v>126</v>
      </c>
      <c r="F126" s="122">
        <v>14950</v>
      </c>
      <c r="G126" s="123">
        <f>D126*F126</f>
        <v>14950</v>
      </c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  <c r="EC126" s="124"/>
      <c r="ED126" s="124"/>
      <c r="EE126" s="124"/>
      <c r="EF126" s="124"/>
      <c r="EG126" s="124"/>
      <c r="EH126" s="124"/>
      <c r="EI126" s="124"/>
      <c r="EJ126" s="124"/>
      <c r="EK126" s="124"/>
      <c r="EL126" s="124"/>
      <c r="EM126" s="124"/>
      <c r="EN126" s="124"/>
      <c r="EO126" s="124"/>
      <c r="EP126" s="124"/>
      <c r="EQ126" s="124"/>
      <c r="ER126" s="124"/>
      <c r="ES126" s="124"/>
      <c r="ET126" s="124"/>
      <c r="EU126" s="124"/>
      <c r="EV126" s="124"/>
      <c r="EW126" s="124"/>
      <c r="EX126" s="124"/>
      <c r="EY126" s="124"/>
      <c r="EZ126" s="124"/>
      <c r="FA126" s="124"/>
      <c r="FB126" s="124"/>
      <c r="FC126" s="124"/>
      <c r="FD126" s="124"/>
      <c r="FE126" s="124"/>
      <c r="FF126" s="124"/>
      <c r="FG126" s="124"/>
      <c r="FH126" s="124"/>
      <c r="FI126" s="124"/>
      <c r="FJ126" s="124"/>
      <c r="FK126" s="124"/>
      <c r="FL126" s="124"/>
      <c r="FM126" s="124"/>
      <c r="FN126" s="124"/>
      <c r="FO126" s="124"/>
      <c r="FP126" s="124"/>
      <c r="FQ126" s="124"/>
      <c r="FR126" s="124"/>
      <c r="FS126" s="124"/>
      <c r="FT126" s="124"/>
      <c r="FU126" s="124"/>
      <c r="FV126" s="124"/>
      <c r="FW126" s="124"/>
      <c r="FX126" s="124"/>
      <c r="FY126" s="124"/>
      <c r="FZ126" s="124"/>
      <c r="GA126" s="124"/>
      <c r="GB126" s="124"/>
      <c r="GC126" s="124"/>
      <c r="GD126" s="124"/>
      <c r="GE126" s="124"/>
      <c r="GF126" s="124"/>
      <c r="GG126" s="124"/>
      <c r="GH126" s="124"/>
      <c r="GI126" s="124"/>
      <c r="GJ126" s="124"/>
      <c r="GK126" s="124"/>
      <c r="GL126" s="124"/>
      <c r="GM126" s="124"/>
      <c r="GN126" s="124"/>
      <c r="GO126" s="124"/>
      <c r="GP126" s="124"/>
      <c r="GQ126" s="124"/>
      <c r="GR126" s="124"/>
      <c r="GS126" s="124"/>
      <c r="GT126" s="124"/>
      <c r="GU126" s="124"/>
      <c r="GV126" s="124"/>
      <c r="GW126" s="124"/>
      <c r="GX126" s="124"/>
      <c r="GY126" s="124"/>
      <c r="GZ126" s="124"/>
      <c r="HA126" s="124"/>
      <c r="HB126" s="124"/>
      <c r="HC126" s="124"/>
      <c r="HD126" s="124"/>
      <c r="HE126" s="124"/>
      <c r="HF126" s="124"/>
      <c r="HG126" s="124"/>
      <c r="HH126" s="124"/>
      <c r="HI126" s="124"/>
      <c r="HJ126" s="124"/>
      <c r="HK126" s="124"/>
      <c r="HL126" s="124"/>
      <c r="HM126" s="124"/>
      <c r="HN126" s="124"/>
      <c r="HO126" s="124"/>
      <c r="HP126" s="124"/>
      <c r="HQ126" s="124"/>
      <c r="HR126" s="124"/>
      <c r="HS126" s="124"/>
      <c r="HT126" s="124"/>
      <c r="HU126" s="124"/>
      <c r="HV126" s="124"/>
      <c r="HW126" s="124"/>
      <c r="HX126" s="124"/>
      <c r="HY126" s="124"/>
      <c r="HZ126" s="124"/>
      <c r="IA126" s="124"/>
      <c r="IB126" s="124"/>
      <c r="IC126" s="124"/>
      <c r="ID126" s="124"/>
      <c r="IE126" s="124"/>
      <c r="IF126" s="124"/>
      <c r="IG126" s="124"/>
      <c r="IH126" s="124"/>
      <c r="II126" s="124"/>
      <c r="IJ126" s="124"/>
      <c r="IK126" s="124"/>
      <c r="IL126" s="124"/>
      <c r="IM126" s="124"/>
      <c r="IN126" s="124"/>
      <c r="IO126" s="124"/>
      <c r="IP126" s="124"/>
      <c r="IQ126" s="124"/>
      <c r="IR126" s="124"/>
      <c r="IS126" s="124"/>
      <c r="IT126" s="124"/>
      <c r="IU126" s="124"/>
    </row>
    <row r="127" spans="1:255" s="125" customFormat="1" ht="12" customHeight="1" x14ac:dyDescent="0.25">
      <c r="A127" s="119"/>
      <c r="B127" s="120" t="s">
        <v>88</v>
      </c>
      <c r="C127" s="121" t="s">
        <v>82</v>
      </c>
      <c r="D127" s="121">
        <v>5</v>
      </c>
      <c r="E127" s="121" t="s">
        <v>127</v>
      </c>
      <c r="F127" s="122">
        <v>20700</v>
      </c>
      <c r="G127" s="123">
        <f>D127*F127</f>
        <v>103500</v>
      </c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  <c r="EC127" s="124"/>
      <c r="ED127" s="124"/>
      <c r="EE127" s="124"/>
      <c r="EF127" s="124"/>
      <c r="EG127" s="124"/>
      <c r="EH127" s="124"/>
      <c r="EI127" s="124"/>
      <c r="EJ127" s="124"/>
      <c r="EK127" s="124"/>
      <c r="EL127" s="124"/>
      <c r="EM127" s="124"/>
      <c r="EN127" s="124"/>
      <c r="EO127" s="124"/>
      <c r="EP127" s="124"/>
      <c r="EQ127" s="124"/>
      <c r="ER127" s="124"/>
      <c r="ES127" s="124"/>
      <c r="ET127" s="124"/>
      <c r="EU127" s="124"/>
      <c r="EV127" s="124"/>
      <c r="EW127" s="124"/>
      <c r="EX127" s="124"/>
      <c r="EY127" s="124"/>
      <c r="EZ127" s="124"/>
      <c r="FA127" s="124"/>
      <c r="FB127" s="124"/>
      <c r="FC127" s="124"/>
      <c r="FD127" s="124"/>
      <c r="FE127" s="124"/>
      <c r="FF127" s="124"/>
      <c r="FG127" s="124"/>
      <c r="FH127" s="124"/>
      <c r="FI127" s="124"/>
      <c r="FJ127" s="124"/>
      <c r="FK127" s="124"/>
      <c r="FL127" s="124"/>
      <c r="FM127" s="124"/>
      <c r="FN127" s="124"/>
      <c r="FO127" s="124"/>
      <c r="FP127" s="124"/>
      <c r="FQ127" s="124"/>
      <c r="FR127" s="124"/>
      <c r="FS127" s="124"/>
      <c r="FT127" s="124"/>
      <c r="FU127" s="124"/>
      <c r="FV127" s="124"/>
      <c r="FW127" s="124"/>
      <c r="FX127" s="124"/>
      <c r="FY127" s="124"/>
      <c r="FZ127" s="124"/>
      <c r="GA127" s="124"/>
      <c r="GB127" s="124"/>
      <c r="GC127" s="124"/>
      <c r="GD127" s="124"/>
      <c r="GE127" s="124"/>
      <c r="GF127" s="124"/>
      <c r="GG127" s="124"/>
      <c r="GH127" s="124"/>
      <c r="GI127" s="124"/>
      <c r="GJ127" s="124"/>
      <c r="GK127" s="124"/>
      <c r="GL127" s="124"/>
      <c r="GM127" s="124"/>
      <c r="GN127" s="124"/>
      <c r="GO127" s="124"/>
      <c r="GP127" s="124"/>
      <c r="GQ127" s="124"/>
      <c r="GR127" s="124"/>
      <c r="GS127" s="124"/>
      <c r="GT127" s="124"/>
      <c r="GU127" s="124"/>
      <c r="GV127" s="124"/>
      <c r="GW127" s="124"/>
      <c r="GX127" s="124"/>
      <c r="GY127" s="124"/>
      <c r="GZ127" s="124"/>
      <c r="HA127" s="124"/>
      <c r="HB127" s="124"/>
      <c r="HC127" s="124"/>
      <c r="HD127" s="124"/>
      <c r="HE127" s="124"/>
      <c r="HF127" s="124"/>
      <c r="HG127" s="124"/>
      <c r="HH127" s="124"/>
      <c r="HI127" s="124"/>
      <c r="HJ127" s="124"/>
      <c r="HK127" s="124"/>
      <c r="HL127" s="124"/>
      <c r="HM127" s="124"/>
      <c r="HN127" s="124"/>
      <c r="HO127" s="124"/>
      <c r="HP127" s="124"/>
      <c r="HQ127" s="124"/>
      <c r="HR127" s="124"/>
      <c r="HS127" s="124"/>
      <c r="HT127" s="124"/>
      <c r="HU127" s="124"/>
      <c r="HV127" s="124"/>
      <c r="HW127" s="124"/>
      <c r="HX127" s="124"/>
      <c r="HY127" s="124"/>
      <c r="HZ127" s="124"/>
      <c r="IA127" s="124"/>
      <c r="IB127" s="124"/>
      <c r="IC127" s="124"/>
      <c r="ID127" s="124"/>
      <c r="IE127" s="124"/>
      <c r="IF127" s="124"/>
      <c r="IG127" s="124"/>
      <c r="IH127" s="124"/>
      <c r="II127" s="124"/>
      <c r="IJ127" s="124"/>
      <c r="IK127" s="124"/>
      <c r="IL127" s="124"/>
      <c r="IM127" s="124"/>
      <c r="IN127" s="124"/>
      <c r="IO127" s="124"/>
      <c r="IP127" s="124"/>
      <c r="IQ127" s="124"/>
      <c r="IR127" s="124"/>
      <c r="IS127" s="124"/>
      <c r="IT127" s="124"/>
      <c r="IU127" s="124"/>
    </row>
    <row r="128" spans="1:255" s="125" customFormat="1" ht="12" customHeight="1" x14ac:dyDescent="0.25">
      <c r="A128" s="119"/>
      <c r="B128" s="120" t="s">
        <v>87</v>
      </c>
      <c r="C128" s="121" t="s">
        <v>82</v>
      </c>
      <c r="D128" s="121">
        <v>20</v>
      </c>
      <c r="E128" s="121" t="s">
        <v>127</v>
      </c>
      <c r="F128" s="122">
        <v>21275</v>
      </c>
      <c r="G128" s="123">
        <f>D128*F128</f>
        <v>425500</v>
      </c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  <c r="EC128" s="124"/>
      <c r="ED128" s="124"/>
      <c r="EE128" s="124"/>
      <c r="EF128" s="124"/>
      <c r="EG128" s="124"/>
      <c r="EH128" s="124"/>
      <c r="EI128" s="124"/>
      <c r="EJ128" s="124"/>
      <c r="EK128" s="124"/>
      <c r="EL128" s="124"/>
      <c r="EM128" s="124"/>
      <c r="EN128" s="124"/>
      <c r="EO128" s="124"/>
      <c r="EP128" s="124"/>
      <c r="EQ128" s="124"/>
      <c r="ER128" s="124"/>
      <c r="ES128" s="124"/>
      <c r="ET128" s="124"/>
      <c r="EU128" s="124"/>
      <c r="EV128" s="124"/>
      <c r="EW128" s="124"/>
      <c r="EX128" s="124"/>
      <c r="EY128" s="124"/>
      <c r="EZ128" s="124"/>
      <c r="FA128" s="124"/>
      <c r="FB128" s="124"/>
      <c r="FC128" s="124"/>
      <c r="FD128" s="124"/>
      <c r="FE128" s="124"/>
      <c r="FF128" s="124"/>
      <c r="FG128" s="124"/>
      <c r="FH128" s="124"/>
      <c r="FI128" s="124"/>
      <c r="FJ128" s="124"/>
      <c r="FK128" s="124"/>
      <c r="FL128" s="124"/>
      <c r="FM128" s="124"/>
      <c r="FN128" s="124"/>
      <c r="FO128" s="124"/>
      <c r="FP128" s="124"/>
      <c r="FQ128" s="124"/>
      <c r="FR128" s="124"/>
      <c r="FS128" s="124"/>
      <c r="FT128" s="124"/>
      <c r="FU128" s="124"/>
      <c r="FV128" s="124"/>
      <c r="FW128" s="124"/>
      <c r="FX128" s="124"/>
      <c r="FY128" s="124"/>
      <c r="FZ128" s="124"/>
      <c r="GA128" s="124"/>
      <c r="GB128" s="124"/>
      <c r="GC128" s="124"/>
      <c r="GD128" s="124"/>
      <c r="GE128" s="124"/>
      <c r="GF128" s="124"/>
      <c r="GG128" s="124"/>
      <c r="GH128" s="124"/>
      <c r="GI128" s="124"/>
      <c r="GJ128" s="124"/>
      <c r="GK128" s="124"/>
      <c r="GL128" s="124"/>
      <c r="GM128" s="124"/>
      <c r="GN128" s="124"/>
      <c r="GO128" s="124"/>
      <c r="GP128" s="124"/>
      <c r="GQ128" s="124"/>
      <c r="GR128" s="124"/>
      <c r="GS128" s="124"/>
      <c r="GT128" s="124"/>
      <c r="GU128" s="124"/>
      <c r="GV128" s="124"/>
      <c r="GW128" s="124"/>
      <c r="GX128" s="124"/>
      <c r="GY128" s="124"/>
      <c r="GZ128" s="124"/>
      <c r="HA128" s="124"/>
      <c r="HB128" s="124"/>
      <c r="HC128" s="124"/>
      <c r="HD128" s="124"/>
      <c r="HE128" s="124"/>
      <c r="HF128" s="124"/>
      <c r="HG128" s="124"/>
      <c r="HH128" s="124"/>
      <c r="HI128" s="124"/>
      <c r="HJ128" s="124"/>
      <c r="HK128" s="124"/>
      <c r="HL128" s="124"/>
      <c r="HM128" s="124"/>
      <c r="HN128" s="124"/>
      <c r="HO128" s="124"/>
      <c r="HP128" s="124"/>
      <c r="HQ128" s="124"/>
      <c r="HR128" s="124"/>
      <c r="HS128" s="124"/>
      <c r="HT128" s="124"/>
      <c r="HU128" s="124"/>
      <c r="HV128" s="124"/>
      <c r="HW128" s="124"/>
      <c r="HX128" s="124"/>
      <c r="HY128" s="124"/>
      <c r="HZ128" s="124"/>
      <c r="IA128" s="124"/>
      <c r="IB128" s="124"/>
      <c r="IC128" s="124"/>
      <c r="ID128" s="124"/>
      <c r="IE128" s="124"/>
      <c r="IF128" s="124"/>
      <c r="IG128" s="124"/>
      <c r="IH128" s="124"/>
      <c r="II128" s="124"/>
      <c r="IJ128" s="124"/>
      <c r="IK128" s="124"/>
      <c r="IL128" s="124"/>
      <c r="IM128" s="124"/>
      <c r="IN128" s="124"/>
      <c r="IO128" s="124"/>
      <c r="IP128" s="124"/>
      <c r="IQ128" s="124"/>
      <c r="IR128" s="124"/>
      <c r="IS128" s="124"/>
      <c r="IT128" s="124"/>
      <c r="IU128" s="124"/>
    </row>
    <row r="129" spans="1:255" s="125" customFormat="1" ht="12.75" customHeight="1" x14ac:dyDescent="0.25">
      <c r="A129" s="130"/>
      <c r="B129" s="131" t="s">
        <v>85</v>
      </c>
      <c r="C129" s="120"/>
      <c r="D129" s="121"/>
      <c r="E129" s="121"/>
      <c r="F129" s="122"/>
      <c r="G129" s="122"/>
      <c r="H129" s="124"/>
      <c r="I129" s="124"/>
      <c r="J129" s="124"/>
      <c r="K129" s="132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  <c r="EC129" s="124"/>
      <c r="ED129" s="124"/>
      <c r="EE129" s="124"/>
      <c r="EF129" s="124"/>
      <c r="EG129" s="124"/>
      <c r="EH129" s="124"/>
      <c r="EI129" s="124"/>
      <c r="EJ129" s="124"/>
      <c r="EK129" s="124"/>
      <c r="EL129" s="124"/>
      <c r="EM129" s="124"/>
      <c r="EN129" s="124"/>
      <c r="EO129" s="124"/>
      <c r="EP129" s="124"/>
      <c r="EQ129" s="124"/>
      <c r="ER129" s="124"/>
      <c r="ES129" s="124"/>
      <c r="ET129" s="124"/>
      <c r="EU129" s="124"/>
      <c r="EV129" s="124"/>
      <c r="EW129" s="124"/>
      <c r="EX129" s="124"/>
      <c r="EY129" s="124"/>
      <c r="EZ129" s="124"/>
      <c r="FA129" s="124"/>
      <c r="FB129" s="124"/>
      <c r="FC129" s="124"/>
      <c r="FD129" s="124"/>
      <c r="FE129" s="124"/>
      <c r="FF129" s="124"/>
      <c r="FG129" s="124"/>
      <c r="FH129" s="124"/>
      <c r="FI129" s="124"/>
      <c r="FJ129" s="124"/>
      <c r="FK129" s="124"/>
      <c r="FL129" s="124"/>
      <c r="FM129" s="124"/>
      <c r="FN129" s="124"/>
      <c r="FO129" s="124"/>
      <c r="FP129" s="124"/>
      <c r="FQ129" s="124"/>
      <c r="FR129" s="124"/>
      <c r="FS129" s="124"/>
      <c r="FT129" s="124"/>
      <c r="FU129" s="124"/>
      <c r="FV129" s="124"/>
      <c r="FW129" s="124"/>
      <c r="FX129" s="124"/>
      <c r="FY129" s="124"/>
      <c r="FZ129" s="124"/>
      <c r="GA129" s="124"/>
      <c r="GB129" s="124"/>
      <c r="GC129" s="124"/>
      <c r="GD129" s="124"/>
      <c r="GE129" s="124"/>
      <c r="GF129" s="124"/>
      <c r="GG129" s="124"/>
      <c r="GH129" s="124"/>
      <c r="GI129" s="124"/>
      <c r="GJ129" s="124"/>
      <c r="GK129" s="124"/>
      <c r="GL129" s="124"/>
      <c r="GM129" s="124"/>
      <c r="GN129" s="124"/>
      <c r="GO129" s="124"/>
      <c r="GP129" s="124"/>
      <c r="GQ129" s="124"/>
      <c r="GR129" s="124"/>
      <c r="GS129" s="124"/>
      <c r="GT129" s="124"/>
      <c r="GU129" s="124"/>
      <c r="GV129" s="124"/>
      <c r="GW129" s="124"/>
      <c r="GX129" s="124"/>
      <c r="GY129" s="124"/>
      <c r="GZ129" s="124"/>
      <c r="HA129" s="124"/>
      <c r="HB129" s="124"/>
      <c r="HC129" s="124"/>
      <c r="HD129" s="124"/>
      <c r="HE129" s="124"/>
      <c r="HF129" s="124"/>
      <c r="HG129" s="124"/>
      <c r="HH129" s="124"/>
      <c r="HI129" s="124"/>
      <c r="HJ129" s="124"/>
      <c r="HK129" s="124"/>
      <c r="HL129" s="124"/>
      <c r="HM129" s="124"/>
      <c r="HN129" s="124"/>
      <c r="HO129" s="124"/>
      <c r="HP129" s="124"/>
      <c r="HQ129" s="124"/>
      <c r="HR129" s="124"/>
      <c r="HS129" s="124"/>
      <c r="HT129" s="124"/>
      <c r="HU129" s="124"/>
      <c r="HV129" s="124"/>
      <c r="HW129" s="124"/>
      <c r="HX129" s="124"/>
      <c r="HY129" s="124"/>
      <c r="HZ129" s="124"/>
      <c r="IA129" s="124"/>
      <c r="IB129" s="124"/>
      <c r="IC129" s="124"/>
      <c r="ID129" s="124"/>
      <c r="IE129" s="124"/>
      <c r="IF129" s="124"/>
      <c r="IG129" s="124"/>
      <c r="IH129" s="124"/>
      <c r="II129" s="124"/>
      <c r="IJ129" s="124"/>
      <c r="IK129" s="124"/>
      <c r="IL129" s="124"/>
      <c r="IM129" s="124"/>
      <c r="IN129" s="124"/>
      <c r="IO129" s="124"/>
      <c r="IP129" s="124"/>
      <c r="IQ129" s="124"/>
      <c r="IR129" s="124"/>
      <c r="IS129" s="124"/>
      <c r="IT129" s="124"/>
      <c r="IU129" s="124"/>
    </row>
    <row r="130" spans="1:255" s="125" customFormat="1" ht="12" customHeight="1" x14ac:dyDescent="0.25">
      <c r="A130" s="119"/>
      <c r="B130" s="120" t="s">
        <v>128</v>
      </c>
      <c r="C130" s="121" t="s">
        <v>82</v>
      </c>
      <c r="D130" s="121">
        <v>1</v>
      </c>
      <c r="E130" s="121" t="s">
        <v>129</v>
      </c>
      <c r="F130" s="122">
        <v>18768</v>
      </c>
      <c r="G130" s="123">
        <f>D130*F130</f>
        <v>18768</v>
      </c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  <c r="EC130" s="124"/>
      <c r="ED130" s="124"/>
      <c r="EE130" s="124"/>
      <c r="EF130" s="124"/>
      <c r="EG130" s="124"/>
      <c r="EH130" s="124"/>
      <c r="EI130" s="124"/>
      <c r="EJ130" s="124"/>
      <c r="EK130" s="124"/>
      <c r="EL130" s="124"/>
      <c r="EM130" s="124"/>
      <c r="EN130" s="124"/>
      <c r="EO130" s="124"/>
      <c r="EP130" s="124"/>
      <c r="EQ130" s="124"/>
      <c r="ER130" s="124"/>
      <c r="ES130" s="124"/>
      <c r="ET130" s="124"/>
      <c r="EU130" s="124"/>
      <c r="EV130" s="124"/>
      <c r="EW130" s="124"/>
      <c r="EX130" s="124"/>
      <c r="EY130" s="124"/>
      <c r="EZ130" s="124"/>
      <c r="FA130" s="124"/>
      <c r="FB130" s="124"/>
      <c r="FC130" s="124"/>
      <c r="FD130" s="124"/>
      <c r="FE130" s="124"/>
      <c r="FF130" s="124"/>
      <c r="FG130" s="124"/>
      <c r="FH130" s="124"/>
      <c r="FI130" s="124"/>
      <c r="FJ130" s="124"/>
      <c r="FK130" s="124"/>
      <c r="FL130" s="124"/>
      <c r="FM130" s="124"/>
      <c r="FN130" s="124"/>
      <c r="FO130" s="124"/>
      <c r="FP130" s="124"/>
      <c r="FQ130" s="124"/>
      <c r="FR130" s="124"/>
      <c r="FS130" s="124"/>
      <c r="FT130" s="124"/>
      <c r="FU130" s="124"/>
      <c r="FV130" s="124"/>
      <c r="FW130" s="124"/>
      <c r="FX130" s="124"/>
      <c r="FY130" s="124"/>
      <c r="FZ130" s="124"/>
      <c r="GA130" s="124"/>
      <c r="GB130" s="124"/>
      <c r="GC130" s="124"/>
      <c r="GD130" s="124"/>
      <c r="GE130" s="124"/>
      <c r="GF130" s="124"/>
      <c r="GG130" s="124"/>
      <c r="GH130" s="124"/>
      <c r="GI130" s="124"/>
      <c r="GJ130" s="124"/>
      <c r="GK130" s="124"/>
      <c r="GL130" s="124"/>
      <c r="GM130" s="124"/>
      <c r="GN130" s="124"/>
      <c r="GO130" s="124"/>
      <c r="GP130" s="124"/>
      <c r="GQ130" s="124"/>
      <c r="GR130" s="124"/>
      <c r="GS130" s="124"/>
      <c r="GT130" s="124"/>
      <c r="GU130" s="124"/>
      <c r="GV130" s="124"/>
      <c r="GW130" s="124"/>
      <c r="GX130" s="124"/>
      <c r="GY130" s="124"/>
      <c r="GZ130" s="124"/>
      <c r="HA130" s="124"/>
      <c r="HB130" s="124"/>
      <c r="HC130" s="124"/>
      <c r="HD130" s="124"/>
      <c r="HE130" s="124"/>
      <c r="HF130" s="124"/>
      <c r="HG130" s="124"/>
      <c r="HH130" s="124"/>
      <c r="HI130" s="124"/>
      <c r="HJ130" s="124"/>
      <c r="HK130" s="124"/>
      <c r="HL130" s="124"/>
      <c r="HM130" s="124"/>
      <c r="HN130" s="124"/>
      <c r="HO130" s="124"/>
      <c r="HP130" s="124"/>
      <c r="HQ130" s="124"/>
      <c r="HR130" s="124"/>
      <c r="HS130" s="124"/>
      <c r="HT130" s="124"/>
      <c r="HU130" s="124"/>
      <c r="HV130" s="124"/>
      <c r="HW130" s="124"/>
      <c r="HX130" s="124"/>
      <c r="HY130" s="124"/>
      <c r="HZ130" s="124"/>
      <c r="IA130" s="124"/>
      <c r="IB130" s="124"/>
      <c r="IC130" s="124"/>
      <c r="ID130" s="124"/>
      <c r="IE130" s="124"/>
      <c r="IF130" s="124"/>
      <c r="IG130" s="124"/>
      <c r="IH130" s="124"/>
      <c r="II130" s="124"/>
      <c r="IJ130" s="124"/>
      <c r="IK130" s="124"/>
      <c r="IL130" s="124"/>
      <c r="IM130" s="124"/>
      <c r="IN130" s="124"/>
      <c r="IO130" s="124"/>
      <c r="IP130" s="124"/>
      <c r="IQ130" s="124"/>
      <c r="IR130" s="124"/>
      <c r="IS130" s="124"/>
      <c r="IT130" s="124"/>
      <c r="IU130" s="124"/>
    </row>
    <row r="131" spans="1:255" s="125" customFormat="1" ht="12" customHeight="1" x14ac:dyDescent="0.25">
      <c r="A131" s="119"/>
      <c r="B131" s="120" t="s">
        <v>130</v>
      </c>
      <c r="C131" s="121" t="s">
        <v>82</v>
      </c>
      <c r="D131" s="121">
        <v>1</v>
      </c>
      <c r="E131" s="121" t="s">
        <v>129</v>
      </c>
      <c r="F131" s="122">
        <v>33718</v>
      </c>
      <c r="G131" s="123">
        <f>D131*F131</f>
        <v>33718</v>
      </c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  <c r="EC131" s="124"/>
      <c r="ED131" s="124"/>
      <c r="EE131" s="124"/>
      <c r="EF131" s="124"/>
      <c r="EG131" s="124"/>
      <c r="EH131" s="124"/>
      <c r="EI131" s="124"/>
      <c r="EJ131" s="124"/>
      <c r="EK131" s="124"/>
      <c r="EL131" s="124"/>
      <c r="EM131" s="124"/>
      <c r="EN131" s="124"/>
      <c r="EO131" s="124"/>
      <c r="EP131" s="124"/>
      <c r="EQ131" s="124"/>
      <c r="ER131" s="124"/>
      <c r="ES131" s="124"/>
      <c r="ET131" s="124"/>
      <c r="EU131" s="124"/>
      <c r="EV131" s="124"/>
      <c r="EW131" s="124"/>
      <c r="EX131" s="124"/>
      <c r="EY131" s="124"/>
      <c r="EZ131" s="124"/>
      <c r="FA131" s="124"/>
      <c r="FB131" s="124"/>
      <c r="FC131" s="124"/>
      <c r="FD131" s="124"/>
      <c r="FE131" s="124"/>
      <c r="FF131" s="124"/>
      <c r="FG131" s="124"/>
      <c r="FH131" s="124"/>
      <c r="FI131" s="124"/>
      <c r="FJ131" s="124"/>
      <c r="FK131" s="124"/>
      <c r="FL131" s="124"/>
      <c r="FM131" s="124"/>
      <c r="FN131" s="124"/>
      <c r="FO131" s="124"/>
      <c r="FP131" s="124"/>
      <c r="FQ131" s="124"/>
      <c r="FR131" s="124"/>
      <c r="FS131" s="124"/>
      <c r="FT131" s="124"/>
      <c r="FU131" s="124"/>
      <c r="FV131" s="124"/>
      <c r="FW131" s="124"/>
      <c r="FX131" s="124"/>
      <c r="FY131" s="124"/>
      <c r="FZ131" s="124"/>
      <c r="GA131" s="124"/>
      <c r="GB131" s="124"/>
      <c r="GC131" s="124"/>
      <c r="GD131" s="124"/>
      <c r="GE131" s="124"/>
      <c r="GF131" s="124"/>
      <c r="GG131" s="124"/>
      <c r="GH131" s="124"/>
      <c r="GI131" s="124"/>
      <c r="GJ131" s="124"/>
      <c r="GK131" s="124"/>
      <c r="GL131" s="124"/>
      <c r="GM131" s="124"/>
      <c r="GN131" s="124"/>
      <c r="GO131" s="124"/>
      <c r="GP131" s="124"/>
      <c r="GQ131" s="124"/>
      <c r="GR131" s="124"/>
      <c r="GS131" s="124"/>
      <c r="GT131" s="124"/>
      <c r="GU131" s="124"/>
      <c r="GV131" s="124"/>
      <c r="GW131" s="124"/>
      <c r="GX131" s="124"/>
      <c r="GY131" s="124"/>
      <c r="GZ131" s="124"/>
      <c r="HA131" s="124"/>
      <c r="HB131" s="124"/>
      <c r="HC131" s="124"/>
      <c r="HD131" s="124"/>
      <c r="HE131" s="124"/>
      <c r="HF131" s="124"/>
      <c r="HG131" s="124"/>
      <c r="HH131" s="124"/>
      <c r="HI131" s="124"/>
      <c r="HJ131" s="124"/>
      <c r="HK131" s="124"/>
      <c r="HL131" s="124"/>
      <c r="HM131" s="124"/>
      <c r="HN131" s="124"/>
      <c r="HO131" s="124"/>
      <c r="HP131" s="124"/>
      <c r="HQ131" s="124"/>
      <c r="HR131" s="124"/>
      <c r="HS131" s="124"/>
      <c r="HT131" s="124"/>
      <c r="HU131" s="124"/>
      <c r="HV131" s="124"/>
      <c r="HW131" s="124"/>
      <c r="HX131" s="124"/>
      <c r="HY131" s="124"/>
      <c r="HZ131" s="124"/>
      <c r="IA131" s="124"/>
      <c r="IB131" s="124"/>
      <c r="IC131" s="124"/>
      <c r="ID131" s="124"/>
      <c r="IE131" s="124"/>
      <c r="IF131" s="124"/>
      <c r="IG131" s="124"/>
      <c r="IH131" s="124"/>
      <c r="II131" s="124"/>
      <c r="IJ131" s="124"/>
      <c r="IK131" s="124"/>
      <c r="IL131" s="124"/>
      <c r="IM131" s="124"/>
      <c r="IN131" s="124"/>
      <c r="IO131" s="124"/>
      <c r="IP131" s="124"/>
      <c r="IQ131" s="124"/>
      <c r="IR131" s="124"/>
      <c r="IS131" s="124"/>
      <c r="IT131" s="124"/>
      <c r="IU131" s="124"/>
    </row>
    <row r="132" spans="1:255" s="125" customFormat="1" ht="12" customHeight="1" x14ac:dyDescent="0.25">
      <c r="A132" s="119"/>
      <c r="B132" s="120" t="s">
        <v>86</v>
      </c>
      <c r="C132" s="121" t="s">
        <v>82</v>
      </c>
      <c r="D132" s="121">
        <v>1</v>
      </c>
      <c r="E132" s="121" t="s">
        <v>129</v>
      </c>
      <c r="F132" s="122">
        <v>36915</v>
      </c>
      <c r="G132" s="123">
        <f>D132*F132</f>
        <v>36915</v>
      </c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  <c r="EC132" s="124"/>
      <c r="ED132" s="124"/>
      <c r="EE132" s="124"/>
      <c r="EF132" s="124"/>
      <c r="EG132" s="124"/>
      <c r="EH132" s="124"/>
      <c r="EI132" s="124"/>
      <c r="EJ132" s="124"/>
      <c r="EK132" s="124"/>
      <c r="EL132" s="124"/>
      <c r="EM132" s="124"/>
      <c r="EN132" s="124"/>
      <c r="EO132" s="124"/>
      <c r="EP132" s="124"/>
      <c r="EQ132" s="124"/>
      <c r="ER132" s="124"/>
      <c r="ES132" s="124"/>
      <c r="ET132" s="124"/>
      <c r="EU132" s="124"/>
      <c r="EV132" s="124"/>
      <c r="EW132" s="124"/>
      <c r="EX132" s="124"/>
      <c r="EY132" s="124"/>
      <c r="EZ132" s="124"/>
      <c r="FA132" s="124"/>
      <c r="FB132" s="124"/>
      <c r="FC132" s="124"/>
      <c r="FD132" s="124"/>
      <c r="FE132" s="124"/>
      <c r="FF132" s="124"/>
      <c r="FG132" s="124"/>
      <c r="FH132" s="124"/>
      <c r="FI132" s="124"/>
      <c r="FJ132" s="124"/>
      <c r="FK132" s="124"/>
      <c r="FL132" s="124"/>
      <c r="FM132" s="124"/>
      <c r="FN132" s="124"/>
      <c r="FO132" s="124"/>
      <c r="FP132" s="124"/>
      <c r="FQ132" s="124"/>
      <c r="FR132" s="124"/>
      <c r="FS132" s="124"/>
      <c r="FT132" s="124"/>
      <c r="FU132" s="124"/>
      <c r="FV132" s="124"/>
      <c r="FW132" s="124"/>
      <c r="FX132" s="124"/>
      <c r="FY132" s="124"/>
      <c r="FZ132" s="124"/>
      <c r="GA132" s="124"/>
      <c r="GB132" s="124"/>
      <c r="GC132" s="124"/>
      <c r="GD132" s="124"/>
      <c r="GE132" s="124"/>
      <c r="GF132" s="124"/>
      <c r="GG132" s="124"/>
      <c r="GH132" s="124"/>
      <c r="GI132" s="124"/>
      <c r="GJ132" s="124"/>
      <c r="GK132" s="124"/>
      <c r="GL132" s="124"/>
      <c r="GM132" s="124"/>
      <c r="GN132" s="124"/>
      <c r="GO132" s="124"/>
      <c r="GP132" s="124"/>
      <c r="GQ132" s="124"/>
      <c r="GR132" s="124"/>
      <c r="GS132" s="124"/>
      <c r="GT132" s="124"/>
      <c r="GU132" s="124"/>
      <c r="GV132" s="124"/>
      <c r="GW132" s="124"/>
      <c r="GX132" s="124"/>
      <c r="GY132" s="124"/>
      <c r="GZ132" s="124"/>
      <c r="HA132" s="124"/>
      <c r="HB132" s="124"/>
      <c r="HC132" s="124"/>
      <c r="HD132" s="124"/>
      <c r="HE132" s="124"/>
      <c r="HF132" s="124"/>
      <c r="HG132" s="124"/>
      <c r="HH132" s="124"/>
      <c r="HI132" s="124"/>
      <c r="HJ132" s="124"/>
      <c r="HK132" s="124"/>
      <c r="HL132" s="124"/>
      <c r="HM132" s="124"/>
      <c r="HN132" s="124"/>
      <c r="HO132" s="124"/>
      <c r="HP132" s="124"/>
      <c r="HQ132" s="124"/>
      <c r="HR132" s="124"/>
      <c r="HS132" s="124"/>
      <c r="HT132" s="124"/>
      <c r="HU132" s="124"/>
      <c r="HV132" s="124"/>
      <c r="HW132" s="124"/>
      <c r="HX132" s="124"/>
      <c r="HY132" s="124"/>
      <c r="HZ132" s="124"/>
      <c r="IA132" s="124"/>
      <c r="IB132" s="124"/>
      <c r="IC132" s="124"/>
      <c r="ID132" s="124"/>
      <c r="IE132" s="124"/>
      <c r="IF132" s="124"/>
      <c r="IG132" s="124"/>
      <c r="IH132" s="124"/>
      <c r="II132" s="124"/>
      <c r="IJ132" s="124"/>
      <c r="IK132" s="124"/>
      <c r="IL132" s="124"/>
      <c r="IM132" s="124"/>
      <c r="IN132" s="124"/>
      <c r="IO132" s="124"/>
      <c r="IP132" s="124"/>
      <c r="IQ132" s="124"/>
      <c r="IR132" s="124"/>
      <c r="IS132" s="124"/>
      <c r="IT132" s="124"/>
      <c r="IU132" s="124"/>
    </row>
    <row r="133" spans="1:255" ht="12.75" customHeight="1" x14ac:dyDescent="0.25">
      <c r="A133" s="5"/>
      <c r="B133" s="126" t="s">
        <v>31</v>
      </c>
      <c r="C133" s="127"/>
      <c r="D133" s="127"/>
      <c r="E133" s="127"/>
      <c r="F133" s="128"/>
      <c r="G133" s="129">
        <f>SUM(G72:G132)</f>
        <v>5179147.669999999</v>
      </c>
    </row>
    <row r="134" spans="1:255" ht="12" customHeight="1" x14ac:dyDescent="0.25">
      <c r="A134" s="10"/>
      <c r="B134" s="55"/>
      <c r="C134" s="56"/>
      <c r="D134" s="57"/>
      <c r="E134" s="58"/>
      <c r="F134" s="59"/>
      <c r="G134" s="60"/>
    </row>
    <row r="135" spans="1:255" ht="12" customHeight="1" x14ac:dyDescent="0.25">
      <c r="A135" s="5"/>
      <c r="B135" s="41" t="s">
        <v>32</v>
      </c>
      <c r="C135" s="42"/>
      <c r="D135" s="43"/>
      <c r="E135" s="43"/>
      <c r="F135" s="44"/>
      <c r="G135" s="45"/>
    </row>
    <row r="136" spans="1:255" ht="24" customHeight="1" x14ac:dyDescent="0.25">
      <c r="A136" s="5"/>
      <c r="B136" s="46" t="s">
        <v>33</v>
      </c>
      <c r="C136" s="47" t="s">
        <v>29</v>
      </c>
      <c r="D136" s="47" t="s">
        <v>30</v>
      </c>
      <c r="E136" s="46" t="s">
        <v>17</v>
      </c>
      <c r="F136" s="47" t="s">
        <v>18</v>
      </c>
      <c r="G136" s="46" t="s">
        <v>19</v>
      </c>
    </row>
    <row r="137" spans="1:255" s="125" customFormat="1" ht="12" customHeight="1" x14ac:dyDescent="0.25">
      <c r="A137" s="119"/>
      <c r="B137" s="120" t="s">
        <v>84</v>
      </c>
      <c r="C137" s="121" t="s">
        <v>15</v>
      </c>
      <c r="D137" s="121">
        <v>1</v>
      </c>
      <c r="E137" s="121" t="s">
        <v>77</v>
      </c>
      <c r="F137" s="122">
        <v>200000</v>
      </c>
      <c r="G137" s="123">
        <f>+F137*D137</f>
        <v>200000</v>
      </c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  <c r="EC137" s="124"/>
      <c r="ED137" s="124"/>
      <c r="EE137" s="124"/>
      <c r="EF137" s="124"/>
      <c r="EG137" s="124"/>
      <c r="EH137" s="124"/>
      <c r="EI137" s="124"/>
      <c r="EJ137" s="124"/>
      <c r="EK137" s="124"/>
      <c r="EL137" s="124"/>
      <c r="EM137" s="124"/>
      <c r="EN137" s="124"/>
      <c r="EO137" s="124"/>
      <c r="EP137" s="124"/>
      <c r="EQ137" s="124"/>
      <c r="ER137" s="124"/>
      <c r="ES137" s="124"/>
      <c r="ET137" s="124"/>
      <c r="EU137" s="124"/>
      <c r="EV137" s="124"/>
      <c r="EW137" s="124"/>
      <c r="EX137" s="124"/>
      <c r="EY137" s="124"/>
      <c r="EZ137" s="124"/>
      <c r="FA137" s="124"/>
      <c r="FB137" s="124"/>
      <c r="FC137" s="124"/>
      <c r="FD137" s="124"/>
      <c r="FE137" s="124"/>
      <c r="FF137" s="124"/>
      <c r="FG137" s="124"/>
      <c r="FH137" s="124"/>
      <c r="FI137" s="124"/>
      <c r="FJ137" s="124"/>
      <c r="FK137" s="124"/>
      <c r="FL137" s="124"/>
      <c r="FM137" s="124"/>
      <c r="FN137" s="124"/>
      <c r="FO137" s="124"/>
      <c r="FP137" s="124"/>
      <c r="FQ137" s="124"/>
      <c r="FR137" s="124"/>
      <c r="FS137" s="124"/>
      <c r="FT137" s="124"/>
      <c r="FU137" s="124"/>
      <c r="FV137" s="124"/>
      <c r="FW137" s="124"/>
      <c r="FX137" s="124"/>
      <c r="FY137" s="124"/>
      <c r="FZ137" s="124"/>
      <c r="GA137" s="124"/>
      <c r="GB137" s="124"/>
      <c r="GC137" s="124"/>
      <c r="GD137" s="124"/>
      <c r="GE137" s="124"/>
      <c r="GF137" s="124"/>
      <c r="GG137" s="124"/>
      <c r="GH137" s="124"/>
      <c r="GI137" s="124"/>
      <c r="GJ137" s="124"/>
      <c r="GK137" s="124"/>
      <c r="GL137" s="124"/>
      <c r="GM137" s="124"/>
      <c r="GN137" s="124"/>
      <c r="GO137" s="124"/>
      <c r="GP137" s="124"/>
      <c r="GQ137" s="124"/>
      <c r="GR137" s="124"/>
      <c r="GS137" s="124"/>
      <c r="GT137" s="124"/>
      <c r="GU137" s="124"/>
      <c r="GV137" s="124"/>
      <c r="GW137" s="124"/>
      <c r="GX137" s="124"/>
      <c r="GY137" s="124"/>
      <c r="GZ137" s="124"/>
      <c r="HA137" s="124"/>
      <c r="HB137" s="124"/>
      <c r="HC137" s="124"/>
      <c r="HD137" s="124"/>
      <c r="HE137" s="124"/>
      <c r="HF137" s="124"/>
      <c r="HG137" s="124"/>
      <c r="HH137" s="124"/>
      <c r="HI137" s="124"/>
      <c r="HJ137" s="124"/>
      <c r="HK137" s="124"/>
      <c r="HL137" s="124"/>
      <c r="HM137" s="124"/>
      <c r="HN137" s="124"/>
      <c r="HO137" s="124"/>
      <c r="HP137" s="124"/>
      <c r="HQ137" s="124"/>
      <c r="HR137" s="124"/>
      <c r="HS137" s="124"/>
      <c r="HT137" s="124"/>
      <c r="HU137" s="124"/>
      <c r="HV137" s="124"/>
      <c r="HW137" s="124"/>
      <c r="HX137" s="124"/>
      <c r="HY137" s="124"/>
      <c r="HZ137" s="124"/>
      <c r="IA137" s="124"/>
      <c r="IB137" s="124"/>
      <c r="IC137" s="124"/>
      <c r="ID137" s="124"/>
      <c r="IE137" s="124"/>
      <c r="IF137" s="124"/>
      <c r="IG137" s="124"/>
      <c r="IH137" s="124"/>
      <c r="II137" s="124"/>
      <c r="IJ137" s="124"/>
      <c r="IK137" s="124"/>
      <c r="IL137" s="124"/>
      <c r="IM137" s="124"/>
      <c r="IN137" s="124"/>
      <c r="IO137" s="124"/>
      <c r="IP137" s="124"/>
      <c r="IQ137" s="124"/>
      <c r="IR137" s="124"/>
      <c r="IS137" s="124"/>
      <c r="IT137" s="124"/>
      <c r="IU137" s="124"/>
    </row>
    <row r="138" spans="1:255" s="125" customFormat="1" ht="12" customHeight="1" x14ac:dyDescent="0.25">
      <c r="A138" s="119"/>
      <c r="B138" s="120" t="s">
        <v>84</v>
      </c>
      <c r="C138" s="121" t="s">
        <v>15</v>
      </c>
      <c r="D138" s="121">
        <v>1</v>
      </c>
      <c r="E138" s="121" t="s">
        <v>81</v>
      </c>
      <c r="F138" s="122">
        <v>200000</v>
      </c>
      <c r="G138" s="123">
        <f t="shared" ref="G138:G141" si="5">+F138*D138</f>
        <v>200000</v>
      </c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  <c r="EC138" s="124"/>
      <c r="ED138" s="124"/>
      <c r="EE138" s="124"/>
      <c r="EF138" s="124"/>
      <c r="EG138" s="124"/>
      <c r="EH138" s="124"/>
      <c r="EI138" s="124"/>
      <c r="EJ138" s="124"/>
      <c r="EK138" s="124"/>
      <c r="EL138" s="124"/>
      <c r="EM138" s="124"/>
      <c r="EN138" s="124"/>
      <c r="EO138" s="124"/>
      <c r="EP138" s="124"/>
      <c r="EQ138" s="124"/>
      <c r="ER138" s="124"/>
      <c r="ES138" s="124"/>
      <c r="ET138" s="124"/>
      <c r="EU138" s="124"/>
      <c r="EV138" s="124"/>
      <c r="EW138" s="124"/>
      <c r="EX138" s="124"/>
      <c r="EY138" s="124"/>
      <c r="EZ138" s="124"/>
      <c r="FA138" s="124"/>
      <c r="FB138" s="124"/>
      <c r="FC138" s="124"/>
      <c r="FD138" s="124"/>
      <c r="FE138" s="124"/>
      <c r="FF138" s="124"/>
      <c r="FG138" s="124"/>
      <c r="FH138" s="124"/>
      <c r="FI138" s="124"/>
      <c r="FJ138" s="124"/>
      <c r="FK138" s="124"/>
      <c r="FL138" s="124"/>
      <c r="FM138" s="124"/>
      <c r="FN138" s="124"/>
      <c r="FO138" s="124"/>
      <c r="FP138" s="124"/>
      <c r="FQ138" s="124"/>
      <c r="FR138" s="124"/>
      <c r="FS138" s="124"/>
      <c r="FT138" s="124"/>
      <c r="FU138" s="124"/>
      <c r="FV138" s="124"/>
      <c r="FW138" s="124"/>
      <c r="FX138" s="124"/>
      <c r="FY138" s="124"/>
      <c r="FZ138" s="124"/>
      <c r="GA138" s="124"/>
      <c r="GB138" s="124"/>
      <c r="GC138" s="124"/>
      <c r="GD138" s="124"/>
      <c r="GE138" s="124"/>
      <c r="GF138" s="124"/>
      <c r="GG138" s="124"/>
      <c r="GH138" s="124"/>
      <c r="GI138" s="124"/>
      <c r="GJ138" s="124"/>
      <c r="GK138" s="124"/>
      <c r="GL138" s="124"/>
      <c r="GM138" s="124"/>
      <c r="GN138" s="124"/>
      <c r="GO138" s="124"/>
      <c r="GP138" s="124"/>
      <c r="GQ138" s="124"/>
      <c r="GR138" s="124"/>
      <c r="GS138" s="124"/>
      <c r="GT138" s="124"/>
      <c r="GU138" s="124"/>
      <c r="GV138" s="124"/>
      <c r="GW138" s="124"/>
      <c r="GX138" s="124"/>
      <c r="GY138" s="124"/>
      <c r="GZ138" s="124"/>
      <c r="HA138" s="124"/>
      <c r="HB138" s="124"/>
      <c r="HC138" s="124"/>
      <c r="HD138" s="124"/>
      <c r="HE138" s="124"/>
      <c r="HF138" s="124"/>
      <c r="HG138" s="124"/>
      <c r="HH138" s="124"/>
      <c r="HI138" s="124"/>
      <c r="HJ138" s="124"/>
      <c r="HK138" s="124"/>
      <c r="HL138" s="124"/>
      <c r="HM138" s="124"/>
      <c r="HN138" s="124"/>
      <c r="HO138" s="124"/>
      <c r="HP138" s="124"/>
      <c r="HQ138" s="124"/>
      <c r="HR138" s="124"/>
      <c r="HS138" s="124"/>
      <c r="HT138" s="124"/>
      <c r="HU138" s="124"/>
      <c r="HV138" s="124"/>
      <c r="HW138" s="124"/>
      <c r="HX138" s="124"/>
      <c r="HY138" s="124"/>
      <c r="HZ138" s="124"/>
      <c r="IA138" s="124"/>
      <c r="IB138" s="124"/>
      <c r="IC138" s="124"/>
      <c r="ID138" s="124"/>
      <c r="IE138" s="124"/>
      <c r="IF138" s="124"/>
      <c r="IG138" s="124"/>
      <c r="IH138" s="124"/>
      <c r="II138" s="124"/>
      <c r="IJ138" s="124"/>
      <c r="IK138" s="124"/>
      <c r="IL138" s="124"/>
      <c r="IM138" s="124"/>
      <c r="IN138" s="124"/>
      <c r="IO138" s="124"/>
      <c r="IP138" s="124"/>
      <c r="IQ138" s="124"/>
      <c r="IR138" s="124"/>
      <c r="IS138" s="124"/>
      <c r="IT138" s="124"/>
      <c r="IU138" s="124"/>
    </row>
    <row r="139" spans="1:255" s="125" customFormat="1" ht="12" customHeight="1" x14ac:dyDescent="0.25">
      <c r="A139" s="119"/>
      <c r="B139" s="120" t="s">
        <v>84</v>
      </c>
      <c r="C139" s="121" t="s">
        <v>15</v>
      </c>
      <c r="D139" s="121">
        <v>1</v>
      </c>
      <c r="E139" s="121" t="s">
        <v>79</v>
      </c>
      <c r="F139" s="122">
        <v>200000</v>
      </c>
      <c r="G139" s="123">
        <f t="shared" si="5"/>
        <v>200000</v>
      </c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  <c r="EC139" s="124"/>
      <c r="ED139" s="124"/>
      <c r="EE139" s="124"/>
      <c r="EF139" s="124"/>
      <c r="EG139" s="124"/>
      <c r="EH139" s="124"/>
      <c r="EI139" s="124"/>
      <c r="EJ139" s="124"/>
      <c r="EK139" s="124"/>
      <c r="EL139" s="124"/>
      <c r="EM139" s="124"/>
      <c r="EN139" s="124"/>
      <c r="EO139" s="124"/>
      <c r="EP139" s="124"/>
      <c r="EQ139" s="124"/>
      <c r="ER139" s="124"/>
      <c r="ES139" s="124"/>
      <c r="ET139" s="124"/>
      <c r="EU139" s="124"/>
      <c r="EV139" s="124"/>
      <c r="EW139" s="124"/>
      <c r="EX139" s="124"/>
      <c r="EY139" s="124"/>
      <c r="EZ139" s="124"/>
      <c r="FA139" s="124"/>
      <c r="FB139" s="124"/>
      <c r="FC139" s="124"/>
      <c r="FD139" s="124"/>
      <c r="FE139" s="124"/>
      <c r="FF139" s="124"/>
      <c r="FG139" s="124"/>
      <c r="FH139" s="124"/>
      <c r="FI139" s="124"/>
      <c r="FJ139" s="124"/>
      <c r="FK139" s="124"/>
      <c r="FL139" s="124"/>
      <c r="FM139" s="124"/>
      <c r="FN139" s="124"/>
      <c r="FO139" s="124"/>
      <c r="FP139" s="124"/>
      <c r="FQ139" s="124"/>
      <c r="FR139" s="124"/>
      <c r="FS139" s="124"/>
      <c r="FT139" s="124"/>
      <c r="FU139" s="124"/>
      <c r="FV139" s="124"/>
      <c r="FW139" s="124"/>
      <c r="FX139" s="124"/>
      <c r="FY139" s="124"/>
      <c r="FZ139" s="124"/>
      <c r="GA139" s="124"/>
      <c r="GB139" s="124"/>
      <c r="GC139" s="124"/>
      <c r="GD139" s="124"/>
      <c r="GE139" s="124"/>
      <c r="GF139" s="124"/>
      <c r="GG139" s="124"/>
      <c r="GH139" s="124"/>
      <c r="GI139" s="124"/>
      <c r="GJ139" s="124"/>
      <c r="GK139" s="124"/>
      <c r="GL139" s="124"/>
      <c r="GM139" s="124"/>
      <c r="GN139" s="124"/>
      <c r="GO139" s="124"/>
      <c r="GP139" s="124"/>
      <c r="GQ139" s="124"/>
      <c r="GR139" s="124"/>
      <c r="GS139" s="124"/>
      <c r="GT139" s="124"/>
      <c r="GU139" s="124"/>
      <c r="GV139" s="124"/>
      <c r="GW139" s="124"/>
      <c r="GX139" s="124"/>
      <c r="GY139" s="124"/>
      <c r="GZ139" s="124"/>
      <c r="HA139" s="124"/>
      <c r="HB139" s="124"/>
      <c r="HC139" s="124"/>
      <c r="HD139" s="124"/>
      <c r="HE139" s="124"/>
      <c r="HF139" s="124"/>
      <c r="HG139" s="124"/>
      <c r="HH139" s="124"/>
      <c r="HI139" s="124"/>
      <c r="HJ139" s="124"/>
      <c r="HK139" s="124"/>
      <c r="HL139" s="124"/>
      <c r="HM139" s="124"/>
      <c r="HN139" s="124"/>
      <c r="HO139" s="124"/>
      <c r="HP139" s="124"/>
      <c r="HQ139" s="124"/>
      <c r="HR139" s="124"/>
      <c r="HS139" s="124"/>
      <c r="HT139" s="124"/>
      <c r="HU139" s="124"/>
      <c r="HV139" s="124"/>
      <c r="HW139" s="124"/>
      <c r="HX139" s="124"/>
      <c r="HY139" s="124"/>
      <c r="HZ139" s="124"/>
      <c r="IA139" s="124"/>
      <c r="IB139" s="124"/>
      <c r="IC139" s="124"/>
      <c r="ID139" s="124"/>
      <c r="IE139" s="124"/>
      <c r="IF139" s="124"/>
      <c r="IG139" s="124"/>
      <c r="IH139" s="124"/>
      <c r="II139" s="124"/>
      <c r="IJ139" s="124"/>
      <c r="IK139" s="124"/>
      <c r="IL139" s="124"/>
      <c r="IM139" s="124"/>
      <c r="IN139" s="124"/>
      <c r="IO139" s="124"/>
      <c r="IP139" s="124"/>
      <c r="IQ139" s="124"/>
      <c r="IR139" s="124"/>
      <c r="IS139" s="124"/>
      <c r="IT139" s="124"/>
      <c r="IU139" s="124"/>
    </row>
    <row r="140" spans="1:255" s="125" customFormat="1" ht="12" customHeight="1" x14ac:dyDescent="0.25">
      <c r="A140" s="119"/>
      <c r="B140" s="120" t="s">
        <v>84</v>
      </c>
      <c r="C140" s="121" t="s">
        <v>15</v>
      </c>
      <c r="D140" s="121">
        <v>1</v>
      </c>
      <c r="E140" s="121" t="s">
        <v>73</v>
      </c>
      <c r="F140" s="122">
        <v>200000</v>
      </c>
      <c r="G140" s="123">
        <f t="shared" si="5"/>
        <v>200000</v>
      </c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  <c r="EC140" s="124"/>
      <c r="ED140" s="124"/>
      <c r="EE140" s="124"/>
      <c r="EF140" s="124"/>
      <c r="EG140" s="124"/>
      <c r="EH140" s="124"/>
      <c r="EI140" s="124"/>
      <c r="EJ140" s="124"/>
      <c r="EK140" s="124"/>
      <c r="EL140" s="124"/>
      <c r="EM140" s="124"/>
      <c r="EN140" s="124"/>
      <c r="EO140" s="124"/>
      <c r="EP140" s="124"/>
      <c r="EQ140" s="124"/>
      <c r="ER140" s="124"/>
      <c r="ES140" s="124"/>
      <c r="ET140" s="124"/>
      <c r="EU140" s="124"/>
      <c r="EV140" s="124"/>
      <c r="EW140" s="124"/>
      <c r="EX140" s="124"/>
      <c r="EY140" s="124"/>
      <c r="EZ140" s="124"/>
      <c r="FA140" s="124"/>
      <c r="FB140" s="124"/>
      <c r="FC140" s="124"/>
      <c r="FD140" s="124"/>
      <c r="FE140" s="124"/>
      <c r="FF140" s="124"/>
      <c r="FG140" s="124"/>
      <c r="FH140" s="124"/>
      <c r="FI140" s="124"/>
      <c r="FJ140" s="124"/>
      <c r="FK140" s="124"/>
      <c r="FL140" s="124"/>
      <c r="FM140" s="124"/>
      <c r="FN140" s="124"/>
      <c r="FO140" s="124"/>
      <c r="FP140" s="124"/>
      <c r="FQ140" s="124"/>
      <c r="FR140" s="124"/>
      <c r="FS140" s="124"/>
      <c r="FT140" s="124"/>
      <c r="FU140" s="124"/>
      <c r="FV140" s="124"/>
      <c r="FW140" s="124"/>
      <c r="FX140" s="124"/>
      <c r="FY140" s="124"/>
      <c r="FZ140" s="124"/>
      <c r="GA140" s="124"/>
      <c r="GB140" s="124"/>
      <c r="GC140" s="124"/>
      <c r="GD140" s="124"/>
      <c r="GE140" s="124"/>
      <c r="GF140" s="124"/>
      <c r="GG140" s="124"/>
      <c r="GH140" s="124"/>
      <c r="GI140" s="124"/>
      <c r="GJ140" s="124"/>
      <c r="GK140" s="124"/>
      <c r="GL140" s="124"/>
      <c r="GM140" s="124"/>
      <c r="GN140" s="124"/>
      <c r="GO140" s="124"/>
      <c r="GP140" s="124"/>
      <c r="GQ140" s="124"/>
      <c r="GR140" s="124"/>
      <c r="GS140" s="124"/>
      <c r="GT140" s="124"/>
      <c r="GU140" s="124"/>
      <c r="GV140" s="124"/>
      <c r="GW140" s="124"/>
      <c r="GX140" s="124"/>
      <c r="GY140" s="124"/>
      <c r="GZ140" s="124"/>
      <c r="HA140" s="124"/>
      <c r="HB140" s="124"/>
      <c r="HC140" s="124"/>
      <c r="HD140" s="124"/>
      <c r="HE140" s="124"/>
      <c r="HF140" s="124"/>
      <c r="HG140" s="124"/>
      <c r="HH140" s="124"/>
      <c r="HI140" s="124"/>
      <c r="HJ140" s="124"/>
      <c r="HK140" s="124"/>
      <c r="HL140" s="124"/>
      <c r="HM140" s="124"/>
      <c r="HN140" s="124"/>
      <c r="HO140" s="124"/>
      <c r="HP140" s="124"/>
      <c r="HQ140" s="124"/>
      <c r="HR140" s="124"/>
      <c r="HS140" s="124"/>
      <c r="HT140" s="124"/>
      <c r="HU140" s="124"/>
      <c r="HV140" s="124"/>
      <c r="HW140" s="124"/>
      <c r="HX140" s="124"/>
      <c r="HY140" s="124"/>
      <c r="HZ140" s="124"/>
      <c r="IA140" s="124"/>
      <c r="IB140" s="124"/>
      <c r="IC140" s="124"/>
      <c r="ID140" s="124"/>
      <c r="IE140" s="124"/>
      <c r="IF140" s="124"/>
      <c r="IG140" s="124"/>
      <c r="IH140" s="124"/>
      <c r="II140" s="124"/>
      <c r="IJ140" s="124"/>
      <c r="IK140" s="124"/>
      <c r="IL140" s="124"/>
      <c r="IM140" s="124"/>
      <c r="IN140" s="124"/>
      <c r="IO140" s="124"/>
      <c r="IP140" s="124"/>
      <c r="IQ140" s="124"/>
      <c r="IR140" s="124"/>
      <c r="IS140" s="124"/>
      <c r="IT140" s="124"/>
      <c r="IU140" s="124"/>
    </row>
    <row r="141" spans="1:255" s="125" customFormat="1" ht="12" customHeight="1" x14ac:dyDescent="0.25">
      <c r="A141" s="119"/>
      <c r="B141" s="120" t="s">
        <v>154</v>
      </c>
      <c r="C141" s="121" t="s">
        <v>15</v>
      </c>
      <c r="D141" s="121">
        <v>1</v>
      </c>
      <c r="E141" s="121" t="s">
        <v>155</v>
      </c>
      <c r="F141" s="122">
        <v>350000</v>
      </c>
      <c r="G141" s="123">
        <f t="shared" si="5"/>
        <v>350000</v>
      </c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  <c r="EC141" s="124"/>
      <c r="ED141" s="124"/>
      <c r="EE141" s="124"/>
      <c r="EF141" s="124"/>
      <c r="EG141" s="124"/>
      <c r="EH141" s="124"/>
      <c r="EI141" s="124"/>
      <c r="EJ141" s="124"/>
      <c r="EK141" s="124"/>
      <c r="EL141" s="124"/>
      <c r="EM141" s="124"/>
      <c r="EN141" s="124"/>
      <c r="EO141" s="124"/>
      <c r="EP141" s="124"/>
      <c r="EQ141" s="124"/>
      <c r="ER141" s="124"/>
      <c r="ES141" s="124"/>
      <c r="ET141" s="124"/>
      <c r="EU141" s="124"/>
      <c r="EV141" s="124"/>
      <c r="EW141" s="124"/>
      <c r="EX141" s="124"/>
      <c r="EY141" s="124"/>
      <c r="EZ141" s="124"/>
      <c r="FA141" s="124"/>
      <c r="FB141" s="124"/>
      <c r="FC141" s="124"/>
      <c r="FD141" s="124"/>
      <c r="FE141" s="124"/>
      <c r="FF141" s="124"/>
      <c r="FG141" s="124"/>
      <c r="FH141" s="124"/>
      <c r="FI141" s="124"/>
      <c r="FJ141" s="124"/>
      <c r="FK141" s="124"/>
      <c r="FL141" s="124"/>
      <c r="FM141" s="124"/>
      <c r="FN141" s="124"/>
      <c r="FO141" s="124"/>
      <c r="FP141" s="124"/>
      <c r="FQ141" s="124"/>
      <c r="FR141" s="124"/>
      <c r="FS141" s="124"/>
      <c r="FT141" s="124"/>
      <c r="FU141" s="124"/>
      <c r="FV141" s="124"/>
      <c r="FW141" s="124"/>
      <c r="FX141" s="124"/>
      <c r="FY141" s="124"/>
      <c r="FZ141" s="124"/>
      <c r="GA141" s="124"/>
      <c r="GB141" s="124"/>
      <c r="GC141" s="124"/>
      <c r="GD141" s="124"/>
      <c r="GE141" s="124"/>
      <c r="GF141" s="124"/>
      <c r="GG141" s="124"/>
      <c r="GH141" s="124"/>
      <c r="GI141" s="124"/>
      <c r="GJ141" s="124"/>
      <c r="GK141" s="124"/>
      <c r="GL141" s="124"/>
      <c r="GM141" s="124"/>
      <c r="GN141" s="124"/>
      <c r="GO141" s="124"/>
      <c r="GP141" s="124"/>
      <c r="GQ141" s="124"/>
      <c r="GR141" s="124"/>
      <c r="GS141" s="124"/>
      <c r="GT141" s="124"/>
      <c r="GU141" s="124"/>
      <c r="GV141" s="124"/>
      <c r="GW141" s="124"/>
      <c r="GX141" s="124"/>
      <c r="GY141" s="124"/>
      <c r="GZ141" s="124"/>
      <c r="HA141" s="124"/>
      <c r="HB141" s="124"/>
      <c r="HC141" s="124"/>
      <c r="HD141" s="124"/>
      <c r="HE141" s="124"/>
      <c r="HF141" s="124"/>
      <c r="HG141" s="124"/>
      <c r="HH141" s="124"/>
      <c r="HI141" s="124"/>
      <c r="HJ141" s="124"/>
      <c r="HK141" s="124"/>
      <c r="HL141" s="124"/>
      <c r="HM141" s="124"/>
      <c r="HN141" s="124"/>
      <c r="HO141" s="124"/>
      <c r="HP141" s="124"/>
      <c r="HQ141" s="124"/>
      <c r="HR141" s="124"/>
      <c r="HS141" s="124"/>
      <c r="HT141" s="124"/>
      <c r="HU141" s="124"/>
      <c r="HV141" s="124"/>
      <c r="HW141" s="124"/>
      <c r="HX141" s="124"/>
      <c r="HY141" s="124"/>
      <c r="HZ141" s="124"/>
      <c r="IA141" s="124"/>
      <c r="IB141" s="124"/>
      <c r="IC141" s="124"/>
      <c r="ID141" s="124"/>
      <c r="IE141" s="124"/>
      <c r="IF141" s="124"/>
      <c r="IG141" s="124"/>
      <c r="IH141" s="124"/>
      <c r="II141" s="124"/>
      <c r="IJ141" s="124"/>
      <c r="IK141" s="124"/>
      <c r="IL141" s="124"/>
      <c r="IM141" s="124"/>
      <c r="IN141" s="124"/>
      <c r="IO141" s="124"/>
      <c r="IP141" s="124"/>
      <c r="IQ141" s="124"/>
      <c r="IR141" s="124"/>
      <c r="IS141" s="124"/>
      <c r="IT141" s="124"/>
      <c r="IU141" s="124"/>
    </row>
    <row r="142" spans="1:255" ht="12.75" customHeight="1" x14ac:dyDescent="0.25">
      <c r="A142" s="5"/>
      <c r="B142" s="126" t="s">
        <v>34</v>
      </c>
      <c r="C142" s="127"/>
      <c r="D142" s="127"/>
      <c r="E142" s="127"/>
      <c r="F142" s="128"/>
      <c r="G142" s="129">
        <f>SUM(G137:G141)</f>
        <v>1150000</v>
      </c>
    </row>
    <row r="143" spans="1:255" ht="12" customHeight="1" x14ac:dyDescent="0.25">
      <c r="A143" s="2"/>
      <c r="B143" s="48"/>
      <c r="C143" s="48"/>
      <c r="D143" s="48"/>
      <c r="E143" s="61"/>
      <c r="F143" s="62"/>
      <c r="G143" s="63"/>
    </row>
    <row r="144" spans="1:255" ht="12" customHeight="1" x14ac:dyDescent="0.25">
      <c r="A144" s="10"/>
      <c r="B144" s="133" t="s">
        <v>35</v>
      </c>
      <c r="C144" s="134"/>
      <c r="D144" s="134"/>
      <c r="E144" s="134"/>
      <c r="F144" s="134"/>
      <c r="G144" s="135">
        <f>G142+G133+G68+G50+G45</f>
        <v>11781647.669999998</v>
      </c>
      <c r="H144" s="18"/>
    </row>
    <row r="145" spans="1:7" ht="12" customHeight="1" x14ac:dyDescent="0.25">
      <c r="A145" s="10"/>
      <c r="B145" s="136" t="s">
        <v>36</v>
      </c>
      <c r="C145" s="137"/>
      <c r="D145" s="137"/>
      <c r="E145" s="137"/>
      <c r="F145" s="137"/>
      <c r="G145" s="138">
        <f>G144*0.05</f>
        <v>589082.38349999988</v>
      </c>
    </row>
    <row r="146" spans="1:7" ht="12" customHeight="1" x14ac:dyDescent="0.25">
      <c r="A146" s="10"/>
      <c r="B146" s="139" t="s">
        <v>37</v>
      </c>
      <c r="C146" s="140"/>
      <c r="D146" s="140"/>
      <c r="E146" s="140"/>
      <c r="F146" s="140"/>
      <c r="G146" s="141">
        <f>G145+G144</f>
        <v>12370730.053499999</v>
      </c>
    </row>
    <row r="147" spans="1:7" ht="12" customHeight="1" x14ac:dyDescent="0.25">
      <c r="A147" s="10"/>
      <c r="B147" s="136" t="s">
        <v>38</v>
      </c>
      <c r="C147" s="137"/>
      <c r="D147" s="137"/>
      <c r="E147" s="137"/>
      <c r="F147" s="137"/>
      <c r="G147" s="138">
        <f>G12</f>
        <v>16500000</v>
      </c>
    </row>
    <row r="148" spans="1:7" ht="12" customHeight="1" x14ac:dyDescent="0.25">
      <c r="A148" s="10"/>
      <c r="B148" s="142" t="s">
        <v>39</v>
      </c>
      <c r="C148" s="143"/>
      <c r="D148" s="143"/>
      <c r="E148" s="143"/>
      <c r="F148" s="143"/>
      <c r="G148" s="144">
        <f>G147-G146</f>
        <v>4129269.9465000015</v>
      </c>
    </row>
    <row r="149" spans="1:7" ht="12" customHeight="1" x14ac:dyDescent="0.25">
      <c r="A149" s="10"/>
      <c r="B149" s="64" t="s">
        <v>164</v>
      </c>
      <c r="C149" s="65"/>
      <c r="D149" s="65"/>
      <c r="E149" s="66"/>
      <c r="F149" s="65"/>
      <c r="G149" s="67"/>
    </row>
    <row r="150" spans="1:7" ht="12.75" customHeight="1" thickBot="1" x14ac:dyDescent="0.3">
      <c r="A150" s="10"/>
      <c r="B150" s="68"/>
      <c r="C150" s="65"/>
      <c r="D150" s="65"/>
      <c r="E150" s="66"/>
      <c r="F150" s="65"/>
      <c r="G150" s="67"/>
    </row>
    <row r="151" spans="1:7" ht="12" customHeight="1" x14ac:dyDescent="0.25">
      <c r="A151" s="10"/>
      <c r="B151" s="69" t="s">
        <v>165</v>
      </c>
      <c r="C151" s="70"/>
      <c r="D151" s="70"/>
      <c r="E151" s="71"/>
      <c r="F151" s="72"/>
      <c r="G151" s="67"/>
    </row>
    <row r="152" spans="1:7" ht="12" customHeight="1" x14ac:dyDescent="0.25">
      <c r="A152" s="10"/>
      <c r="B152" s="73" t="s">
        <v>40</v>
      </c>
      <c r="C152" s="74"/>
      <c r="D152" s="74"/>
      <c r="E152" s="75"/>
      <c r="F152" s="76"/>
      <c r="G152" s="67"/>
    </row>
    <row r="153" spans="1:7" ht="12" customHeight="1" x14ac:dyDescent="0.25">
      <c r="A153" s="10"/>
      <c r="B153" s="73" t="s">
        <v>41</v>
      </c>
      <c r="C153" s="74"/>
      <c r="D153" s="74"/>
      <c r="E153" s="75"/>
      <c r="F153" s="76"/>
      <c r="G153" s="67"/>
    </row>
    <row r="154" spans="1:7" ht="12" customHeight="1" x14ac:dyDescent="0.25">
      <c r="A154" s="10"/>
      <c r="B154" s="73" t="s">
        <v>42</v>
      </c>
      <c r="C154" s="74"/>
      <c r="D154" s="74"/>
      <c r="E154" s="75"/>
      <c r="F154" s="76"/>
      <c r="G154" s="67"/>
    </row>
    <row r="155" spans="1:7" ht="12" customHeight="1" x14ac:dyDescent="0.25">
      <c r="A155" s="10"/>
      <c r="B155" s="73" t="s">
        <v>43</v>
      </c>
      <c r="C155" s="74"/>
      <c r="D155" s="74"/>
      <c r="E155" s="75"/>
      <c r="F155" s="76"/>
      <c r="G155" s="67"/>
    </row>
    <row r="156" spans="1:7" ht="12" customHeight="1" x14ac:dyDescent="0.25">
      <c r="A156" s="10"/>
      <c r="B156" s="73" t="s">
        <v>44</v>
      </c>
      <c r="C156" s="74"/>
      <c r="D156" s="74"/>
      <c r="E156" s="75"/>
      <c r="F156" s="76"/>
      <c r="G156" s="67"/>
    </row>
    <row r="157" spans="1:7" ht="12.75" customHeight="1" thickBot="1" x14ac:dyDescent="0.3">
      <c r="A157" s="10"/>
      <c r="B157" s="77" t="s">
        <v>45</v>
      </c>
      <c r="C157" s="78"/>
      <c r="D157" s="78"/>
      <c r="E157" s="79"/>
      <c r="F157" s="80"/>
      <c r="G157" s="67"/>
    </row>
    <row r="158" spans="1:7" ht="12.75" customHeight="1" x14ac:dyDescent="0.25">
      <c r="A158" s="10"/>
      <c r="B158" s="68"/>
      <c r="C158" s="74"/>
      <c r="D158" s="74"/>
      <c r="E158" s="75"/>
      <c r="F158" s="74"/>
      <c r="G158" s="67"/>
    </row>
    <row r="159" spans="1:7" ht="15" customHeight="1" thickBot="1" x14ac:dyDescent="0.3">
      <c r="A159" s="10"/>
      <c r="B159" s="106" t="s">
        <v>46</v>
      </c>
      <c r="C159" s="107"/>
      <c r="D159" s="81"/>
      <c r="E159" s="82"/>
      <c r="F159" s="83"/>
      <c r="G159" s="67"/>
    </row>
    <row r="160" spans="1:7" ht="12" customHeight="1" x14ac:dyDescent="0.25">
      <c r="A160" s="10"/>
      <c r="B160" s="84" t="s">
        <v>33</v>
      </c>
      <c r="C160" s="85" t="s">
        <v>47</v>
      </c>
      <c r="D160" s="86" t="s">
        <v>48</v>
      </c>
      <c r="E160" s="82"/>
      <c r="F160" s="83"/>
      <c r="G160" s="67"/>
    </row>
    <row r="161" spans="1:7" ht="12" customHeight="1" x14ac:dyDescent="0.25">
      <c r="A161" s="10"/>
      <c r="B161" s="87" t="s">
        <v>49</v>
      </c>
      <c r="C161" s="88">
        <f>G45</f>
        <v>3162500</v>
      </c>
      <c r="D161" s="89">
        <f>(C161/C167)</f>
        <v>0.25564376446038828</v>
      </c>
      <c r="E161" s="82"/>
      <c r="F161" s="83"/>
      <c r="G161" s="67"/>
    </row>
    <row r="162" spans="1:7" ht="12" customHeight="1" x14ac:dyDescent="0.25">
      <c r="A162" s="10"/>
      <c r="B162" s="87" t="s">
        <v>50</v>
      </c>
      <c r="C162" s="88">
        <f>G50</f>
        <v>50000</v>
      </c>
      <c r="D162" s="89">
        <v>0</v>
      </c>
      <c r="E162" s="82"/>
      <c r="F162" s="83"/>
      <c r="G162" s="67"/>
    </row>
    <row r="163" spans="1:7" ht="12" customHeight="1" x14ac:dyDescent="0.25">
      <c r="A163" s="10"/>
      <c r="B163" s="87" t="s">
        <v>51</v>
      </c>
      <c r="C163" s="88">
        <f>G68</f>
        <v>2240000</v>
      </c>
      <c r="D163" s="89">
        <f>(C163/C167)</f>
        <v>0.18107257941225921</v>
      </c>
      <c r="E163" s="82"/>
      <c r="F163" s="83"/>
      <c r="G163" s="67"/>
    </row>
    <row r="164" spans="1:7" ht="12" customHeight="1" x14ac:dyDescent="0.25">
      <c r="A164" s="10"/>
      <c r="B164" s="87" t="s">
        <v>28</v>
      </c>
      <c r="C164" s="88">
        <f>G133</f>
        <v>5179147.669999999</v>
      </c>
      <c r="D164" s="89">
        <f>(C164/C167)</f>
        <v>0.4186614409660232</v>
      </c>
      <c r="E164" s="82"/>
      <c r="F164" s="83"/>
      <c r="G164" s="67"/>
    </row>
    <row r="165" spans="1:7" ht="12" customHeight="1" x14ac:dyDescent="0.25">
      <c r="A165" s="10"/>
      <c r="B165" s="87" t="s">
        <v>52</v>
      </c>
      <c r="C165" s="90">
        <f>G142</f>
        <v>1150000</v>
      </c>
      <c r="D165" s="89">
        <f>(C165/C167)</f>
        <v>9.2961368894686647E-2</v>
      </c>
      <c r="E165" s="91"/>
      <c r="F165" s="92"/>
      <c r="G165" s="67"/>
    </row>
    <row r="166" spans="1:7" ht="12" customHeight="1" x14ac:dyDescent="0.25">
      <c r="A166" s="10"/>
      <c r="B166" s="87" t="s">
        <v>53</v>
      </c>
      <c r="C166" s="90">
        <f>G145</f>
        <v>589082.38349999988</v>
      </c>
      <c r="D166" s="89">
        <f>(C166/C167)</f>
        <v>4.7619047619047616E-2</v>
      </c>
      <c r="E166" s="91"/>
      <c r="F166" s="92"/>
      <c r="G166" s="67"/>
    </row>
    <row r="167" spans="1:7" ht="12.75" customHeight="1" thickBot="1" x14ac:dyDescent="0.3">
      <c r="A167" s="10"/>
      <c r="B167" s="93" t="s">
        <v>54</v>
      </c>
      <c r="C167" s="94">
        <f>SUM(C161:C166)</f>
        <v>12370730.053499999</v>
      </c>
      <c r="D167" s="95">
        <f>SUM(D161:D166)</f>
        <v>0.99595820135240487</v>
      </c>
      <c r="E167" s="91"/>
      <c r="F167" s="92"/>
      <c r="G167" s="67"/>
    </row>
    <row r="168" spans="1:7" ht="12" customHeight="1" x14ac:dyDescent="0.25">
      <c r="A168" s="10"/>
      <c r="B168" s="68"/>
      <c r="C168" s="65"/>
      <c r="D168" s="65"/>
      <c r="E168" s="66"/>
      <c r="F168" s="65"/>
      <c r="G168" s="67"/>
    </row>
    <row r="169" spans="1:7" ht="12.75" customHeight="1" thickBot="1" x14ac:dyDescent="0.3">
      <c r="A169" s="10"/>
      <c r="B169" s="25"/>
      <c r="C169" s="65"/>
      <c r="D169" s="65"/>
      <c r="E169" s="66"/>
      <c r="F169" s="65"/>
      <c r="G169" s="67"/>
    </row>
    <row r="170" spans="1:7" ht="12" customHeight="1" thickBot="1" x14ac:dyDescent="0.3">
      <c r="A170" s="10"/>
      <c r="B170" s="108" t="s">
        <v>167</v>
      </c>
      <c r="C170" s="109"/>
      <c r="D170" s="109"/>
      <c r="E170" s="110"/>
      <c r="F170" s="92"/>
      <c r="G170" s="67"/>
    </row>
    <row r="171" spans="1:7" ht="12" customHeight="1" x14ac:dyDescent="0.25">
      <c r="A171" s="10"/>
      <c r="B171" s="96" t="s">
        <v>156</v>
      </c>
      <c r="C171" s="97">
        <v>70000</v>
      </c>
      <c r="D171" s="97">
        <f>G9</f>
        <v>75000</v>
      </c>
      <c r="E171" s="97">
        <v>80000</v>
      </c>
      <c r="F171" s="98"/>
      <c r="G171" s="99"/>
    </row>
    <row r="172" spans="1:7" ht="12.75" customHeight="1" thickBot="1" x14ac:dyDescent="0.3">
      <c r="A172" s="10"/>
      <c r="B172" s="93" t="s">
        <v>168</v>
      </c>
      <c r="C172" s="94">
        <f>(G146/C171)</f>
        <v>176.72471504999999</v>
      </c>
      <c r="D172" s="94">
        <f>(G146/D171)</f>
        <v>164.94306737999997</v>
      </c>
      <c r="E172" s="100">
        <f>(G146/E171)</f>
        <v>154.63412566874999</v>
      </c>
      <c r="F172" s="98"/>
      <c r="G172" s="99"/>
    </row>
    <row r="173" spans="1:7" ht="15.6" customHeight="1" x14ac:dyDescent="0.25">
      <c r="A173" s="10"/>
      <c r="B173" s="64" t="s">
        <v>55</v>
      </c>
      <c r="C173" s="74"/>
      <c r="D173" s="74"/>
      <c r="E173" s="75"/>
      <c r="F173" s="74"/>
      <c r="G173" s="101"/>
    </row>
  </sheetData>
  <mergeCells count="9">
    <mergeCell ref="B17:G17"/>
    <mergeCell ref="B159:C159"/>
    <mergeCell ref="B170:E170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CEBOLLA 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2022-02-19T01:45:31Z</cp:lastPrinted>
  <dcterms:created xsi:type="dcterms:W3CDTF">2020-11-27T12:49:26Z</dcterms:created>
  <dcterms:modified xsi:type="dcterms:W3CDTF">2023-02-01T18:29:19Z</dcterms:modified>
</cp:coreProperties>
</file>